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M:\Estat\DESEMP14\"/>
    </mc:Choice>
  </mc:AlternateContent>
  <bookViews>
    <workbookView xWindow="240" yWindow="135" windowWidth="21075" windowHeight="10005" activeTab="4"/>
  </bookViews>
  <sheets>
    <sheet name="Índice" sheetId="1" r:id="rId1"/>
    <sheet name="I. Mercado interno" sheetId="10" r:id="rId2"/>
    <sheet name="III. Exportação" sheetId="12" r:id="rId3"/>
    <sheet name="IV. Produção" sheetId="13" r:id="rId4"/>
    <sheet name="V. Outras informações" sheetId="14" r:id="rId5"/>
  </sheets>
  <externalReferences>
    <externalReference r:id="rId6"/>
  </externalReferences>
  <calcPr calcId="171027"/>
</workbook>
</file>

<file path=xl/calcChain.xml><?xml version="1.0" encoding="utf-8"?>
<calcChain xmlns="http://schemas.openxmlformats.org/spreadsheetml/2006/main">
  <c r="O25" i="10" l="1"/>
  <c r="N25" i="10"/>
  <c r="M25" i="10"/>
  <c r="L25" i="10"/>
  <c r="K25" i="10"/>
  <c r="J25" i="10"/>
  <c r="I25" i="10"/>
  <c r="H25" i="10"/>
  <c r="G25" i="10"/>
  <c r="F25" i="10"/>
  <c r="E25" i="10"/>
  <c r="D25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P23" i="10" l="1"/>
  <c r="P24" i="10"/>
  <c r="P25" i="10"/>
  <c r="P12" i="12"/>
  <c r="F7" i="12"/>
  <c r="P12" i="13"/>
  <c r="N7" i="12"/>
  <c r="L7" i="12"/>
  <c r="J7" i="12"/>
  <c r="H7" i="12"/>
  <c r="O7" i="12"/>
  <c r="M7" i="12"/>
  <c r="K7" i="12"/>
  <c r="I7" i="12"/>
  <c r="G7" i="12"/>
  <c r="E7" i="12"/>
  <c r="P13" i="12"/>
  <c r="P11" i="12"/>
  <c r="P10" i="12"/>
  <c r="P9" i="12"/>
  <c r="O28" i="10"/>
  <c r="N28" i="10"/>
  <c r="M28" i="10"/>
  <c r="L28" i="10"/>
  <c r="K28" i="10"/>
  <c r="J28" i="10"/>
  <c r="I28" i="10"/>
  <c r="H28" i="10"/>
  <c r="G28" i="10"/>
  <c r="F28" i="10"/>
  <c r="E28" i="10"/>
  <c r="D28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0" i="10"/>
  <c r="N10" i="10"/>
  <c r="M10" i="10"/>
  <c r="L10" i="10"/>
  <c r="K10" i="10"/>
  <c r="J10" i="10"/>
  <c r="I10" i="10"/>
  <c r="H10" i="10"/>
  <c r="G10" i="10"/>
  <c r="F10" i="10"/>
  <c r="E10" i="10"/>
  <c r="O9" i="10"/>
  <c r="N9" i="10"/>
  <c r="M9" i="10"/>
  <c r="L9" i="10"/>
  <c r="K9" i="10"/>
  <c r="J9" i="10"/>
  <c r="I9" i="10"/>
  <c r="H9" i="10"/>
  <c r="G9" i="10"/>
  <c r="F9" i="10"/>
  <c r="E9" i="10"/>
  <c r="P15" i="10" l="1"/>
  <c r="P16" i="10"/>
  <c r="P18" i="10"/>
  <c r="P19" i="10"/>
  <c r="P21" i="10"/>
  <c r="P22" i="10"/>
  <c r="P27" i="10"/>
  <c r="P28" i="10"/>
  <c r="E7" i="13"/>
  <c r="G7" i="13"/>
  <c r="I7" i="13"/>
  <c r="K7" i="13"/>
  <c r="M7" i="13"/>
  <c r="O7" i="13"/>
  <c r="F7" i="13"/>
  <c r="H7" i="13"/>
  <c r="J7" i="13"/>
  <c r="L7" i="13"/>
  <c r="N7" i="13"/>
  <c r="P9" i="13"/>
  <c r="P10" i="13"/>
  <c r="P11" i="13"/>
  <c r="P13" i="13"/>
  <c r="P8" i="13"/>
  <c r="D7" i="13"/>
  <c r="P12" i="10"/>
  <c r="D9" i="10"/>
  <c r="P9" i="10" s="1"/>
  <c r="D10" i="10"/>
  <c r="P10" i="10" s="1"/>
  <c r="P13" i="10"/>
  <c r="P8" i="12"/>
  <c r="D7" i="12"/>
  <c r="P7" i="12" s="1"/>
  <c r="E14" i="10"/>
  <c r="F14" i="10"/>
  <c r="G14" i="10"/>
  <c r="H14" i="10"/>
  <c r="I14" i="10"/>
  <c r="J14" i="10"/>
  <c r="K14" i="10"/>
  <c r="L14" i="10"/>
  <c r="M14" i="10"/>
  <c r="N14" i="10"/>
  <c r="O14" i="10"/>
  <c r="E17" i="10"/>
  <c r="F17" i="10"/>
  <c r="G17" i="10"/>
  <c r="H17" i="10"/>
  <c r="I17" i="10"/>
  <c r="J17" i="10"/>
  <c r="K17" i="10"/>
  <c r="L17" i="10"/>
  <c r="M17" i="10"/>
  <c r="N17" i="10"/>
  <c r="O17" i="10"/>
  <c r="E20" i="10"/>
  <c r="F20" i="10"/>
  <c r="G20" i="10"/>
  <c r="H20" i="10"/>
  <c r="I20" i="10"/>
  <c r="J20" i="10"/>
  <c r="K20" i="10"/>
  <c r="L20" i="10"/>
  <c r="M20" i="10"/>
  <c r="N20" i="10"/>
  <c r="O20" i="10"/>
  <c r="E26" i="10"/>
  <c r="F26" i="10"/>
  <c r="G26" i="10"/>
  <c r="H26" i="10"/>
  <c r="I26" i="10"/>
  <c r="J26" i="10"/>
  <c r="K26" i="10"/>
  <c r="L26" i="10"/>
  <c r="M26" i="10"/>
  <c r="N26" i="10"/>
  <c r="O26" i="10"/>
  <c r="P7" i="13" l="1"/>
  <c r="O11" i="10"/>
  <c r="O8" i="10" s="1"/>
  <c r="M11" i="10"/>
  <c r="M8" i="10" s="1"/>
  <c r="K11" i="10"/>
  <c r="K8" i="10" s="1"/>
  <c r="I11" i="10"/>
  <c r="I8" i="10" s="1"/>
  <c r="G11" i="10"/>
  <c r="G8" i="10" s="1"/>
  <c r="E11" i="10"/>
  <c r="E8" i="10" s="1"/>
  <c r="N11" i="10"/>
  <c r="N8" i="10" s="1"/>
  <c r="L11" i="10"/>
  <c r="L8" i="10" s="1"/>
  <c r="J11" i="10"/>
  <c r="J8" i="10" s="1"/>
  <c r="H11" i="10"/>
  <c r="H8" i="10" s="1"/>
  <c r="F11" i="10"/>
  <c r="F8" i="10" s="1"/>
  <c r="D26" i="10" l="1"/>
  <c r="P26" i="10" s="1"/>
  <c r="D20" i="10"/>
  <c r="P20" i="10" s="1"/>
  <c r="D17" i="10"/>
  <c r="P17" i="10" s="1"/>
  <c r="D14" i="10"/>
  <c r="P14" i="10" s="1"/>
  <c r="D11" i="10"/>
  <c r="D8" i="10" l="1"/>
  <c r="P8" i="10" s="1"/>
  <c r="P11" i="10"/>
  <c r="P9" i="14" l="1"/>
</calcChain>
</file>

<file path=xl/sharedStrings.xml><?xml version="1.0" encoding="utf-8"?>
<sst xmlns="http://schemas.openxmlformats.org/spreadsheetml/2006/main" count="122" uniqueCount="41">
  <si>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</si>
  <si>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</si>
  <si>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</si>
  <si>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</si>
  <si>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</si>
  <si>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</si>
  <si>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</si>
  <si>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</si>
  <si>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</si>
  <si>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</si>
  <si>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</si>
  <si>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</si>
  <si>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</si>
  <si>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r>
      <t xml:space="preserve">* Empresas não associadas à Anfavea / </t>
    </r>
    <r>
      <rPr>
        <i/>
        <sz val="11"/>
        <color theme="1"/>
        <rFont val="Calibri"/>
        <family val="2"/>
        <scheme val="minor"/>
      </rPr>
      <t>Other companies, non-members of Anfavea</t>
    </r>
  </si>
  <si>
    <t>Índice</t>
  </si>
  <si>
    <t>I. Mercado interno</t>
  </si>
  <si>
    <t>II. Mercado interno por Empresa</t>
  </si>
  <si>
    <t>IV. Produção</t>
  </si>
  <si>
    <t>III. Exportação</t>
  </si>
  <si>
    <t>Total Ano</t>
  </si>
  <si>
    <t>Unidades</t>
  </si>
  <si>
    <t>Nacionais</t>
  </si>
  <si>
    <t>Importadas</t>
  </si>
  <si>
    <t>Tratores de rodas</t>
  </si>
  <si>
    <t>Tratores de esteiras</t>
  </si>
  <si>
    <t xml:space="preserve">Nacionais </t>
  </si>
  <si>
    <r>
      <t>Cultivadores motorizados</t>
    </r>
    <r>
      <rPr>
        <b/>
        <i/>
        <sz val="11"/>
        <color theme="1"/>
        <rFont val="Calibri"/>
        <family val="2"/>
        <scheme val="minor"/>
      </rPr>
      <t xml:space="preserve"> *</t>
    </r>
  </si>
  <si>
    <t>Retroescavadeiras</t>
  </si>
  <si>
    <t>* Empresas não associadas à Anfavea</t>
  </si>
  <si>
    <r>
      <t>Cultivadores motorizados</t>
    </r>
    <r>
      <rPr>
        <i/>
        <sz val="11"/>
        <color theme="1"/>
        <rFont val="Calibri"/>
        <family val="2"/>
        <scheme val="minor"/>
      </rPr>
      <t xml:space="preserve"> *</t>
    </r>
  </si>
  <si>
    <t>Colheitadeiras de grãos</t>
  </si>
  <si>
    <t>Colheitadeiras de cana</t>
  </si>
  <si>
    <t>Colheitadeiras  de grãos</t>
  </si>
  <si>
    <t>US$ 1.000</t>
  </si>
  <si>
    <t>Pessoas</t>
  </si>
  <si>
    <t>V. Outras informações</t>
  </si>
  <si>
    <t>Vendas internas totais no atacado de máquinas agrícolas e rodoviárias</t>
  </si>
  <si>
    <t>Exportações de máquinas agrícolas e rodoviárias</t>
  </si>
  <si>
    <t>Produção de máquinas agrícolas e rodoviárias</t>
  </si>
  <si>
    <t>Exportações em valor do setor de máquinas agrícolas e rodoviárias</t>
  </si>
  <si>
    <t xml:space="preserve">Emprego no setor de Máquinas agrícolas e rodoviárias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</si>
</sst>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1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1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4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41" fontId="1" fillId="0" borderId="5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4" xfId="0" applyFont="1" applyBorder="1" applyAlignment="1">
      <alignment vertical="center"/>
    </xf>
    <xf numFmtId="41" fontId="0" fillId="0" borderId="13" xfId="0" applyNumberFormat="1" applyFont="1" applyBorder="1" applyAlignment="1">
      <alignment vertical="center"/>
    </xf>
    <xf numFmtId="41" fontId="0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41" fontId="0" fillId="0" borderId="16" xfId="0" applyNumberFormat="1" applyFont="1" applyBorder="1" applyAlignment="1">
      <alignment vertical="center"/>
    </xf>
    <xf numFmtId="41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/>
    <xf numFmtId="0" fontId="3" fillId="0" borderId="2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41" fontId="1" fillId="0" borderId="19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15" xfId="0" applyFill="1" applyBorder="1" applyAlignment="1">
      <alignment vertical="center"/>
    </xf>
    <xf numFmtId="41" fontId="0" fillId="0" borderId="13" xfId="0" applyNumberFormat="1" applyFont="1" applyFill="1" applyBorder="1" applyAlignment="1">
      <alignment vertical="center"/>
    </xf>
    <xf numFmtId="41" fontId="1" fillId="0" borderId="13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41" fontId="0" fillId="0" borderId="6" xfId="0" applyNumberFormat="1" applyFont="1" applyFill="1" applyBorder="1" applyAlignment="1">
      <alignment vertical="center"/>
    </xf>
    <xf numFmtId="41" fontId="0" fillId="0" borderId="16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S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Z"/>
      <sheetName val="A"/>
      <sheetName val="XX"/>
      <sheetName val="Plan1"/>
    </sheetNames>
    <sheetDataSet>
      <sheetData sheetId="0">
        <row r="586">
          <cell r="B586">
            <v>3361</v>
          </cell>
        </row>
        <row r="606">
          <cell r="B606">
            <v>0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</row>
        <row r="612">
          <cell r="B612"/>
          <cell r="C612"/>
          <cell r="D612"/>
          <cell r="E612"/>
          <cell r="F612"/>
          <cell r="G612"/>
          <cell r="H612"/>
          <cell r="I612"/>
          <cell r="J612"/>
          <cell r="K612"/>
          <cell r="L612"/>
          <cell r="M612"/>
        </row>
        <row r="615">
          <cell r="B615">
            <v>0</v>
          </cell>
          <cell r="C615">
            <v>0</v>
          </cell>
          <cell r="D615"/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6" tint="0.59999389629810485"/>
    <pageSetUpPr fitToPage="1"/>
  </sheetPr>
  <dimension ref="A2:C16"/>
  <sheetViews>
    <sheetView workbookViewId="0">
      <selection activeCell="E30" sqref="E30"/>
    </sheetView>
  </sheetViews>
  <sheetFormatPr defaultRowHeight="15" x14ac:dyDescent="0.25"/>
  <cols>
    <col min="2" max="2" width="9.5703125" style="1" customWidth="1"/>
  </cols>
  <sheetData>
    <row r="2" spans="1:3" ht="18.75" x14ac:dyDescent="0.3">
      <c r="B2" s="16"/>
      <c r="C2" s="17"/>
    </row>
    <row r="3" spans="1:3" ht="23.25" x14ac:dyDescent="0.3">
      <c r="B3" s="43" t="s">
        <v>14</v>
      </c>
      <c r="C3" s="17"/>
    </row>
    <row r="4" spans="1:3" ht="23.25" x14ac:dyDescent="0.25">
      <c r="B4" s="43"/>
    </row>
    <row r="5" spans="1:3" ht="21" customHeight="1" x14ac:dyDescent="0.25">
      <c r="A5" s="36"/>
      <c r="B5" s="44"/>
      <c r="C5" s="36"/>
    </row>
    <row r="6" spans="1:3" ht="24.95" customHeight="1" x14ac:dyDescent="0.25">
      <c r="B6" s="45" t="s">
        <v>15</v>
      </c>
    </row>
    <row r="7" spans="1:3" ht="24.95" customHeight="1" x14ac:dyDescent="0.25">
      <c r="B7" s="45" t="s">
        <v>16</v>
      </c>
    </row>
    <row r="8" spans="1:3" ht="24.95" customHeight="1" x14ac:dyDescent="0.25">
      <c r="B8" s="45" t="s">
        <v>18</v>
      </c>
    </row>
    <row r="9" spans="1:3" ht="24.95" customHeight="1" x14ac:dyDescent="0.25">
      <c r="B9" s="45" t="s">
        <v>17</v>
      </c>
    </row>
    <row r="10" spans="1:3" ht="18.75" customHeight="1" x14ac:dyDescent="0.25">
      <c r="B10" s="45" t="s">
        <v>35</v>
      </c>
    </row>
    <row r="11" spans="1:3" ht="18.75" customHeight="1" x14ac:dyDescent="0.25">
      <c r="B11" s="3"/>
    </row>
    <row r="12" spans="1:3" ht="18.75" customHeight="1" x14ac:dyDescent="0.25">
      <c r="B12" s="3"/>
    </row>
    <row r="13" spans="1:3" ht="18.75" customHeight="1" x14ac:dyDescent="0.25">
      <c r="B13" s="3"/>
    </row>
    <row r="14" spans="1:3" ht="18.75" customHeight="1" x14ac:dyDescent="0.25">
      <c r="B14" s="3"/>
    </row>
    <row r="15" spans="1:3" ht="18.75" customHeight="1" x14ac:dyDescent="0.25">
      <c r="B15" s="3"/>
    </row>
    <row r="16" spans="1:3" ht="18.75" customHeight="1" x14ac:dyDescent="0.25">
      <c r="B16" s="3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fitToPage="1"/>
  </sheetPr>
  <dimension ref="B3:T29"/>
  <sheetViews>
    <sheetView workbookViewId="0">
      <selection activeCell="E13" sqref="E13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3" spans="2:20" ht="23.25" x14ac:dyDescent="0.25">
      <c r="B3" s="43" t="s">
        <v>36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2:20" ht="18.75" x14ac:dyDescent="0.25">
      <c r="B4" s="18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2:20" ht="21" x14ac:dyDescent="0.25">
      <c r="B6" s="6"/>
      <c r="C6" s="7" t="s">
        <v>20</v>
      </c>
      <c r="D6" s="37">
        <v>2014</v>
      </c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9"/>
      <c r="Q6" s="21"/>
      <c r="R6" s="36"/>
    </row>
    <row r="7" spans="2:20" s="1" customFormat="1" ht="19.5" customHeight="1" x14ac:dyDescent="0.25">
      <c r="B7" s="12"/>
      <c r="C7" s="11"/>
      <c r="D7" s="4" t="s">
        <v>0</v>
      </c>
      <c r="E7" s="4" t="s">
        <v>1</v>
      </c>
      <c r="F7" s="4" t="s">
        <v>2</v>
      </c>
      <c r="G7" s="4" t="s">
        <v>3</v>
      </c>
      <c r="H7" s="4" t="s">
        <v>4</v>
      </c>
      <c r="I7" s="4" t="s">
        <v>5</v>
      </c>
      <c r="J7" s="35" t="s">
        <v>6</v>
      </c>
      <c r="K7" s="4" t="s">
        <v>7</v>
      </c>
      <c r="L7" s="4" t="s">
        <v>8</v>
      </c>
      <c r="M7" s="4" t="s">
        <v>9</v>
      </c>
      <c r="N7" s="4" t="s">
        <v>10</v>
      </c>
      <c r="O7" s="4" t="s">
        <v>11</v>
      </c>
      <c r="P7" s="5" t="s">
        <v>19</v>
      </c>
      <c r="Q7" s="2"/>
    </row>
    <row r="8" spans="2:20" s="1" customFormat="1" ht="19.5" customHeight="1" x14ac:dyDescent="0.25">
      <c r="B8" s="9" t="s">
        <v>12</v>
      </c>
      <c r="C8" s="8"/>
      <c r="D8" s="19">
        <f t="shared" ref="D8:O8" si="0">+D11+D14+D17+D20+D23+D26</f>
        <v>3907</v>
      </c>
      <c r="E8" s="19">
        <f t="shared" si="0"/>
        <v>5759</v>
      </c>
      <c r="F8" s="19">
        <f t="shared" si="0"/>
        <v>5643</v>
      </c>
      <c r="G8" s="19">
        <f t="shared" si="0"/>
        <v>6173</v>
      </c>
      <c r="H8" s="19">
        <f t="shared" si="0"/>
        <v>6219</v>
      </c>
      <c r="I8" s="19">
        <f t="shared" si="0"/>
        <v>5936</v>
      </c>
      <c r="J8" s="19">
        <f t="shared" si="0"/>
        <v>6468</v>
      </c>
      <c r="K8" s="19">
        <f t="shared" si="0"/>
        <v>6540</v>
      </c>
      <c r="L8" s="19">
        <f t="shared" si="0"/>
        <v>6672</v>
      </c>
      <c r="M8" s="19">
        <f t="shared" si="0"/>
        <v>6728</v>
      </c>
      <c r="N8" s="19">
        <f t="shared" si="0"/>
        <v>5303</v>
      </c>
      <c r="O8" s="19">
        <f t="shared" si="0"/>
        <v>4243</v>
      </c>
      <c r="P8" s="42">
        <f t="shared" ref="P8:P28" si="1">SUM(D8:O8)</f>
        <v>69591</v>
      </c>
      <c r="Q8" s="25"/>
      <c r="R8" s="40"/>
      <c r="S8" s="40"/>
      <c r="T8" s="40"/>
    </row>
    <row r="9" spans="2:20" s="1" customFormat="1" ht="19.5" customHeight="1" x14ac:dyDescent="0.25">
      <c r="B9" s="13"/>
      <c r="C9" s="14" t="s">
        <v>21</v>
      </c>
      <c r="D9" s="20">
        <f t="shared" ref="D9:O9" si="2">+D12+D15+D18+D21+D24+D27</f>
        <v>3892</v>
      </c>
      <c r="E9" s="20">
        <f t="shared" si="2"/>
        <v>5744</v>
      </c>
      <c r="F9" s="20">
        <f t="shared" si="2"/>
        <v>5623</v>
      </c>
      <c r="G9" s="20">
        <f t="shared" si="2"/>
        <v>6155</v>
      </c>
      <c r="H9" s="20">
        <f t="shared" si="2"/>
        <v>6200</v>
      </c>
      <c r="I9" s="20">
        <f t="shared" si="2"/>
        <v>5906</v>
      </c>
      <c r="J9" s="20">
        <f t="shared" si="2"/>
        <v>6458</v>
      </c>
      <c r="K9" s="20">
        <f t="shared" si="2"/>
        <v>6446</v>
      </c>
      <c r="L9" s="20">
        <f t="shared" si="2"/>
        <v>6573</v>
      </c>
      <c r="M9" s="20">
        <f t="shared" si="2"/>
        <v>6661</v>
      </c>
      <c r="N9" s="20">
        <f t="shared" si="2"/>
        <v>5289</v>
      </c>
      <c r="O9" s="20">
        <f t="shared" si="2"/>
        <v>4216</v>
      </c>
      <c r="P9" s="20">
        <f t="shared" si="1"/>
        <v>69163</v>
      </c>
      <c r="Q9" s="25"/>
    </row>
    <row r="10" spans="2:20" s="1" customFormat="1" ht="19.5" customHeight="1" x14ac:dyDescent="0.25">
      <c r="B10" s="13"/>
      <c r="C10" s="14" t="s">
        <v>22</v>
      </c>
      <c r="D10" s="20">
        <f t="shared" ref="D10:O10" si="3">+D13+D16+D19+D22+D25+D28</f>
        <v>15</v>
      </c>
      <c r="E10" s="20">
        <f t="shared" si="3"/>
        <v>15</v>
      </c>
      <c r="F10" s="20">
        <f t="shared" si="3"/>
        <v>20</v>
      </c>
      <c r="G10" s="20">
        <f t="shared" si="3"/>
        <v>18</v>
      </c>
      <c r="H10" s="20">
        <f t="shared" si="3"/>
        <v>19</v>
      </c>
      <c r="I10" s="20">
        <f t="shared" si="3"/>
        <v>30</v>
      </c>
      <c r="J10" s="20">
        <f t="shared" si="3"/>
        <v>10</v>
      </c>
      <c r="K10" s="20">
        <f t="shared" si="3"/>
        <v>94</v>
      </c>
      <c r="L10" s="20">
        <f t="shared" si="3"/>
        <v>99</v>
      </c>
      <c r="M10" s="20">
        <f t="shared" si="3"/>
        <v>67</v>
      </c>
      <c r="N10" s="20">
        <f t="shared" si="3"/>
        <v>14</v>
      </c>
      <c r="O10" s="20">
        <f t="shared" si="3"/>
        <v>27</v>
      </c>
      <c r="P10" s="20">
        <f t="shared" si="1"/>
        <v>428</v>
      </c>
      <c r="Q10" s="25"/>
    </row>
    <row r="11" spans="2:20" s="1" customFormat="1" ht="19.5" customHeight="1" x14ac:dyDescent="0.25">
      <c r="B11" s="13" t="s">
        <v>23</v>
      </c>
      <c r="C11" s="14"/>
      <c r="D11" s="20">
        <f>+D12+D13</f>
        <v>2664</v>
      </c>
      <c r="E11" s="20">
        <f t="shared" ref="E11:O11" si="4">+E12+E13</f>
        <v>4317</v>
      </c>
      <c r="F11" s="20">
        <f t="shared" si="4"/>
        <v>4342</v>
      </c>
      <c r="G11" s="20">
        <f t="shared" si="4"/>
        <v>5214</v>
      </c>
      <c r="H11" s="20">
        <f t="shared" si="4"/>
        <v>5387</v>
      </c>
      <c r="I11" s="20">
        <f t="shared" si="4"/>
        <v>4907</v>
      </c>
      <c r="J11" s="20">
        <f t="shared" si="4"/>
        <v>5366</v>
      </c>
      <c r="K11" s="20">
        <f t="shared" si="4"/>
        <v>5439</v>
      </c>
      <c r="L11" s="20">
        <f t="shared" si="4"/>
        <v>5318</v>
      </c>
      <c r="M11" s="20">
        <f t="shared" si="4"/>
        <v>5457</v>
      </c>
      <c r="N11" s="20">
        <f t="shared" si="4"/>
        <v>4119</v>
      </c>
      <c r="O11" s="20">
        <f t="shared" si="4"/>
        <v>3082</v>
      </c>
      <c r="P11" s="20">
        <f t="shared" si="1"/>
        <v>55612</v>
      </c>
      <c r="Q11" s="25"/>
    </row>
    <row r="12" spans="2:20" s="1" customFormat="1" ht="19.5" customHeight="1" x14ac:dyDescent="0.25">
      <c r="B12" s="13"/>
      <c r="C12" s="47" t="s">
        <v>21</v>
      </c>
      <c r="D12" s="48">
        <v>2652</v>
      </c>
      <c r="E12" s="48">
        <v>4308</v>
      </c>
      <c r="F12" s="48">
        <v>4328</v>
      </c>
      <c r="G12" s="48">
        <v>5204</v>
      </c>
      <c r="H12" s="48">
        <v>5371</v>
      </c>
      <c r="I12" s="48">
        <v>4884</v>
      </c>
      <c r="J12" s="48">
        <v>5356</v>
      </c>
      <c r="K12" s="48">
        <v>5354</v>
      </c>
      <c r="L12" s="48">
        <v>5219</v>
      </c>
      <c r="M12" s="48">
        <v>5390</v>
      </c>
      <c r="N12" s="48">
        <v>4105</v>
      </c>
      <c r="O12" s="48">
        <v>3059</v>
      </c>
      <c r="P12" s="48">
        <f t="shared" si="1"/>
        <v>55230</v>
      </c>
      <c r="Q12" s="24"/>
    </row>
    <row r="13" spans="2:20" s="1" customFormat="1" ht="19.5" customHeight="1" x14ac:dyDescent="0.25">
      <c r="B13" s="13"/>
      <c r="C13" s="47" t="s">
        <v>22</v>
      </c>
      <c r="D13" s="48">
        <v>12</v>
      </c>
      <c r="E13" s="48">
        <v>9</v>
      </c>
      <c r="F13" s="48">
        <v>14</v>
      </c>
      <c r="G13" s="48">
        <v>10</v>
      </c>
      <c r="H13" s="48">
        <v>16</v>
      </c>
      <c r="I13" s="48">
        <v>23</v>
      </c>
      <c r="J13" s="48">
        <v>10</v>
      </c>
      <c r="K13" s="48">
        <v>85</v>
      </c>
      <c r="L13" s="48">
        <v>99</v>
      </c>
      <c r="M13" s="48">
        <v>67</v>
      </c>
      <c r="N13" s="48">
        <v>14</v>
      </c>
      <c r="O13" s="48">
        <v>23</v>
      </c>
      <c r="P13" s="48">
        <f t="shared" si="1"/>
        <v>382</v>
      </c>
      <c r="Q13" s="24"/>
    </row>
    <row r="14" spans="2:20" s="1" customFormat="1" ht="19.5" customHeight="1" x14ac:dyDescent="0.25">
      <c r="B14" s="13" t="s">
        <v>24</v>
      </c>
      <c r="C14" s="47"/>
      <c r="D14" s="49">
        <f>+D15+D16</f>
        <v>81</v>
      </c>
      <c r="E14" s="49">
        <f t="shared" ref="E14:O14" si="5">+E15+E16</f>
        <v>59</v>
      </c>
      <c r="F14" s="49">
        <f t="shared" si="5"/>
        <v>51</v>
      </c>
      <c r="G14" s="49">
        <f t="shared" si="5"/>
        <v>49</v>
      </c>
      <c r="H14" s="49">
        <f t="shared" si="5"/>
        <v>73</v>
      </c>
      <c r="I14" s="49">
        <f t="shared" si="5"/>
        <v>94</v>
      </c>
      <c r="J14" s="49">
        <f t="shared" si="5"/>
        <v>85</v>
      </c>
      <c r="K14" s="49">
        <f t="shared" si="5"/>
        <v>87</v>
      </c>
      <c r="L14" s="49">
        <f t="shared" si="5"/>
        <v>102</v>
      </c>
      <c r="M14" s="49">
        <f t="shared" si="5"/>
        <v>62</v>
      </c>
      <c r="N14" s="49">
        <f t="shared" si="5"/>
        <v>53</v>
      </c>
      <c r="O14" s="49">
        <f t="shared" si="5"/>
        <v>39</v>
      </c>
      <c r="P14" s="49">
        <f t="shared" si="1"/>
        <v>835</v>
      </c>
      <c r="Q14" s="25"/>
      <c r="R14" s="40"/>
      <c r="S14" s="40"/>
      <c r="T14" s="40"/>
    </row>
    <row r="15" spans="2:20" s="1" customFormat="1" ht="19.5" customHeight="1" x14ac:dyDescent="0.25">
      <c r="B15" s="15"/>
      <c r="C15" s="47" t="s">
        <v>25</v>
      </c>
      <c r="D15" s="48">
        <v>81</v>
      </c>
      <c r="E15" s="48">
        <v>56</v>
      </c>
      <c r="F15" s="48">
        <v>48</v>
      </c>
      <c r="G15" s="48">
        <v>42</v>
      </c>
      <c r="H15" s="48">
        <v>71</v>
      </c>
      <c r="I15" s="48">
        <v>87</v>
      </c>
      <c r="J15" s="48">
        <v>85</v>
      </c>
      <c r="K15" s="48">
        <v>78</v>
      </c>
      <c r="L15" s="48">
        <v>102</v>
      </c>
      <c r="M15" s="48">
        <v>62</v>
      </c>
      <c r="N15" s="48">
        <v>53</v>
      </c>
      <c r="O15" s="48">
        <v>39</v>
      </c>
      <c r="P15" s="48">
        <f t="shared" si="1"/>
        <v>804</v>
      </c>
      <c r="Q15" s="24"/>
    </row>
    <row r="16" spans="2:20" s="1" customFormat="1" ht="19.5" customHeight="1" x14ac:dyDescent="0.25">
      <c r="B16" s="13"/>
      <c r="C16" s="47" t="s">
        <v>22</v>
      </c>
      <c r="D16" s="48">
        <v>0</v>
      </c>
      <c r="E16" s="48">
        <v>3</v>
      </c>
      <c r="F16" s="48">
        <v>3</v>
      </c>
      <c r="G16" s="48">
        <v>7</v>
      </c>
      <c r="H16" s="48">
        <v>2</v>
      </c>
      <c r="I16" s="48">
        <v>7</v>
      </c>
      <c r="J16" s="48">
        <v>0</v>
      </c>
      <c r="K16" s="48">
        <v>9</v>
      </c>
      <c r="L16" s="48">
        <v>0</v>
      </c>
      <c r="M16" s="48">
        <v>0</v>
      </c>
      <c r="N16" s="48">
        <v>0</v>
      </c>
      <c r="O16" s="48">
        <v>0</v>
      </c>
      <c r="P16" s="48">
        <f t="shared" si="1"/>
        <v>31</v>
      </c>
      <c r="Q16" s="24"/>
    </row>
    <row r="17" spans="2:20" s="1" customFormat="1" ht="19.5" customHeight="1" x14ac:dyDescent="0.25">
      <c r="B17" s="13" t="s">
        <v>26</v>
      </c>
      <c r="C17" s="47"/>
      <c r="D17" s="49">
        <f>+D18+D19</f>
        <v>118</v>
      </c>
      <c r="E17" s="49">
        <f t="shared" ref="E17:O17" si="6">+E18+E19</f>
        <v>154</v>
      </c>
      <c r="F17" s="49">
        <f t="shared" si="6"/>
        <v>63</v>
      </c>
      <c r="G17" s="49">
        <f t="shared" si="6"/>
        <v>113</v>
      </c>
      <c r="H17" s="49">
        <f t="shared" si="6"/>
        <v>137</v>
      </c>
      <c r="I17" s="49">
        <f t="shared" si="6"/>
        <v>129</v>
      </c>
      <c r="J17" s="49">
        <f t="shared" si="6"/>
        <v>185</v>
      </c>
      <c r="K17" s="49">
        <f t="shared" si="6"/>
        <v>138</v>
      </c>
      <c r="L17" s="49">
        <f t="shared" si="6"/>
        <v>158</v>
      </c>
      <c r="M17" s="49">
        <f t="shared" si="6"/>
        <v>126</v>
      </c>
      <c r="N17" s="49">
        <f t="shared" si="6"/>
        <v>123</v>
      </c>
      <c r="O17" s="49">
        <f t="shared" si="6"/>
        <v>109</v>
      </c>
      <c r="P17" s="49">
        <f t="shared" si="1"/>
        <v>1553</v>
      </c>
      <c r="Q17" s="25"/>
      <c r="R17" s="40"/>
      <c r="S17" s="40"/>
      <c r="T17" s="40"/>
    </row>
    <row r="18" spans="2:20" s="1" customFormat="1" ht="19.5" customHeight="1" x14ac:dyDescent="0.25">
      <c r="B18" s="15"/>
      <c r="C18" s="47" t="s">
        <v>21</v>
      </c>
      <c r="D18" s="48">
        <v>118</v>
      </c>
      <c r="E18" s="48">
        <v>154</v>
      </c>
      <c r="F18" s="48">
        <v>63</v>
      </c>
      <c r="G18" s="48">
        <v>113</v>
      </c>
      <c r="H18" s="48">
        <v>137</v>
      </c>
      <c r="I18" s="48">
        <v>129</v>
      </c>
      <c r="J18" s="48">
        <v>185</v>
      </c>
      <c r="K18" s="48">
        <v>138</v>
      </c>
      <c r="L18" s="48">
        <v>158</v>
      </c>
      <c r="M18" s="48">
        <v>126</v>
      </c>
      <c r="N18" s="48">
        <v>123</v>
      </c>
      <c r="O18" s="48">
        <v>109</v>
      </c>
      <c r="P18" s="48">
        <f t="shared" si="1"/>
        <v>1553</v>
      </c>
      <c r="Q18" s="24"/>
    </row>
    <row r="19" spans="2:20" s="1" customFormat="1" ht="19.5" customHeight="1" x14ac:dyDescent="0.25">
      <c r="B19" s="15"/>
      <c r="C19" s="47" t="s">
        <v>22</v>
      </c>
      <c r="D19" s="48">
        <f>+[1]ZZ!B606</f>
        <v>0</v>
      </c>
      <c r="E19" s="48">
        <f>+[1]ZZ!C606</f>
        <v>0</v>
      </c>
      <c r="F19" s="48">
        <f>+[1]ZZ!D606</f>
        <v>0</v>
      </c>
      <c r="G19" s="48">
        <f>+[1]ZZ!E606</f>
        <v>0</v>
      </c>
      <c r="H19" s="48">
        <f>+[1]ZZ!F606</f>
        <v>0</v>
      </c>
      <c r="I19" s="48">
        <f>+[1]ZZ!G606</f>
        <v>0</v>
      </c>
      <c r="J19" s="48">
        <f>+[1]ZZ!H606</f>
        <v>0</v>
      </c>
      <c r="K19" s="48">
        <f>+[1]ZZ!I606</f>
        <v>0</v>
      </c>
      <c r="L19" s="48">
        <f>+[1]ZZ!J606</f>
        <v>0</v>
      </c>
      <c r="M19" s="48">
        <f>+[1]ZZ!K606</f>
        <v>0</v>
      </c>
      <c r="N19" s="48">
        <f>+[1]ZZ!L606</f>
        <v>0</v>
      </c>
      <c r="O19" s="48">
        <f>+[1]ZZ!M606</f>
        <v>0</v>
      </c>
      <c r="P19" s="48">
        <f t="shared" si="1"/>
        <v>0</v>
      </c>
      <c r="Q19" s="24"/>
    </row>
    <row r="20" spans="2:20" s="1" customFormat="1" ht="19.5" customHeight="1" x14ac:dyDescent="0.25">
      <c r="B20" s="13" t="s">
        <v>30</v>
      </c>
      <c r="C20" s="47"/>
      <c r="D20" s="49">
        <f>+D21+D22</f>
        <v>625</v>
      </c>
      <c r="E20" s="49">
        <f t="shared" ref="E20:O20" si="7">+E21+E22</f>
        <v>693</v>
      </c>
      <c r="F20" s="49">
        <f t="shared" si="7"/>
        <v>698</v>
      </c>
      <c r="G20" s="49">
        <f t="shared" si="7"/>
        <v>336</v>
      </c>
      <c r="H20" s="49">
        <f t="shared" si="7"/>
        <v>199</v>
      </c>
      <c r="I20" s="49">
        <f t="shared" si="7"/>
        <v>354</v>
      </c>
      <c r="J20" s="49">
        <f t="shared" si="7"/>
        <v>482</v>
      </c>
      <c r="K20" s="49">
        <f t="shared" si="7"/>
        <v>479</v>
      </c>
      <c r="L20" s="49">
        <f t="shared" si="7"/>
        <v>617</v>
      </c>
      <c r="M20" s="49">
        <f t="shared" si="7"/>
        <v>733</v>
      </c>
      <c r="N20" s="49">
        <f t="shared" si="7"/>
        <v>587</v>
      </c>
      <c r="O20" s="49">
        <f t="shared" si="7"/>
        <v>645</v>
      </c>
      <c r="P20" s="49">
        <f t="shared" si="1"/>
        <v>6448</v>
      </c>
      <c r="Q20" s="25"/>
      <c r="R20" s="40"/>
      <c r="S20" s="40"/>
      <c r="T20" s="40"/>
    </row>
    <row r="21" spans="2:20" s="1" customFormat="1" ht="19.5" customHeight="1" x14ac:dyDescent="0.25">
      <c r="B21" s="15"/>
      <c r="C21" s="47" t="s">
        <v>21</v>
      </c>
      <c r="D21" s="48">
        <v>622</v>
      </c>
      <c r="E21" s="48">
        <v>690</v>
      </c>
      <c r="F21" s="48">
        <v>695</v>
      </c>
      <c r="G21" s="48">
        <v>335</v>
      </c>
      <c r="H21" s="48">
        <v>198</v>
      </c>
      <c r="I21" s="48">
        <v>354</v>
      </c>
      <c r="J21" s="48">
        <v>482</v>
      </c>
      <c r="K21" s="48">
        <v>479</v>
      </c>
      <c r="L21" s="48">
        <v>617</v>
      </c>
      <c r="M21" s="48">
        <v>733</v>
      </c>
      <c r="N21" s="48">
        <v>587</v>
      </c>
      <c r="O21" s="48">
        <v>641</v>
      </c>
      <c r="P21" s="48">
        <f t="shared" si="1"/>
        <v>6433</v>
      </c>
      <c r="Q21" s="24"/>
    </row>
    <row r="22" spans="2:20" s="1" customFormat="1" ht="19.5" customHeight="1" x14ac:dyDescent="0.25">
      <c r="B22" s="15"/>
      <c r="C22" s="47" t="s">
        <v>22</v>
      </c>
      <c r="D22" s="48">
        <v>3</v>
      </c>
      <c r="E22" s="48">
        <v>3</v>
      </c>
      <c r="F22" s="48">
        <v>3</v>
      </c>
      <c r="G22" s="48">
        <v>1</v>
      </c>
      <c r="H22" s="48">
        <v>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/>
      <c r="O22" s="48">
        <v>4</v>
      </c>
      <c r="P22" s="48">
        <f t="shared" si="1"/>
        <v>15</v>
      </c>
      <c r="Q22" s="24"/>
    </row>
    <row r="23" spans="2:20" s="1" customFormat="1" ht="19.5" customHeight="1" x14ac:dyDescent="0.25">
      <c r="B23" s="13" t="s">
        <v>31</v>
      </c>
      <c r="C23" s="47"/>
      <c r="D23" s="49">
        <f>+D24+D25</f>
        <v>138</v>
      </c>
      <c r="E23" s="49">
        <f t="shared" ref="E23:O23" si="8">+E24+E25</f>
        <v>159</v>
      </c>
      <c r="F23" s="49">
        <f t="shared" si="8"/>
        <v>118</v>
      </c>
      <c r="G23" s="49">
        <f t="shared" si="8"/>
        <v>109</v>
      </c>
      <c r="H23" s="49">
        <f t="shared" si="8"/>
        <v>67</v>
      </c>
      <c r="I23" s="49">
        <f t="shared" si="8"/>
        <v>43</v>
      </c>
      <c r="J23" s="49">
        <f t="shared" si="8"/>
        <v>53</v>
      </c>
      <c r="K23" s="49">
        <f t="shared" si="8"/>
        <v>39</v>
      </c>
      <c r="L23" s="49">
        <f t="shared" si="8"/>
        <v>33</v>
      </c>
      <c r="M23" s="49">
        <f t="shared" si="8"/>
        <v>74</v>
      </c>
      <c r="N23" s="49">
        <f t="shared" si="8"/>
        <v>43</v>
      </c>
      <c r="O23" s="49">
        <f t="shared" si="8"/>
        <v>106</v>
      </c>
      <c r="P23" s="49">
        <f t="shared" si="1"/>
        <v>982</v>
      </c>
      <c r="Q23" s="24"/>
    </row>
    <row r="24" spans="2:20" s="1" customFormat="1" ht="19.5" customHeight="1" x14ac:dyDescent="0.25">
      <c r="B24" s="15"/>
      <c r="C24" s="47" t="s">
        <v>21</v>
      </c>
      <c r="D24" s="48">
        <v>138</v>
      </c>
      <c r="E24" s="48">
        <v>159</v>
      </c>
      <c r="F24" s="48">
        <v>118</v>
      </c>
      <c r="G24" s="48">
        <v>109</v>
      </c>
      <c r="H24" s="48">
        <v>67</v>
      </c>
      <c r="I24" s="48">
        <v>43</v>
      </c>
      <c r="J24" s="48">
        <v>53</v>
      </c>
      <c r="K24" s="48">
        <v>39</v>
      </c>
      <c r="L24" s="48">
        <v>33</v>
      </c>
      <c r="M24" s="48">
        <v>74</v>
      </c>
      <c r="N24" s="48">
        <v>43</v>
      </c>
      <c r="O24" s="48">
        <v>106</v>
      </c>
      <c r="P24" s="48">
        <f t="shared" si="1"/>
        <v>982</v>
      </c>
      <c r="Q24" s="24"/>
    </row>
    <row r="25" spans="2:20" s="1" customFormat="1" ht="19.5" customHeight="1" x14ac:dyDescent="0.25">
      <c r="B25" s="15"/>
      <c r="C25" s="47" t="s">
        <v>22</v>
      </c>
      <c r="D25" s="48">
        <f>+[1]ZZ!B612</f>
        <v>0</v>
      </c>
      <c r="E25" s="48">
        <f>+[1]ZZ!C612</f>
        <v>0</v>
      </c>
      <c r="F25" s="48">
        <f>+[1]ZZ!D612</f>
        <v>0</v>
      </c>
      <c r="G25" s="48">
        <f>+[1]ZZ!E612</f>
        <v>0</v>
      </c>
      <c r="H25" s="48">
        <f>+[1]ZZ!F612</f>
        <v>0</v>
      </c>
      <c r="I25" s="48">
        <f>+[1]ZZ!G612</f>
        <v>0</v>
      </c>
      <c r="J25" s="48">
        <f>+[1]ZZ!H612</f>
        <v>0</v>
      </c>
      <c r="K25" s="48">
        <f>+[1]ZZ!I612</f>
        <v>0</v>
      </c>
      <c r="L25" s="48">
        <f>+[1]ZZ!J612</f>
        <v>0</v>
      </c>
      <c r="M25" s="48">
        <f>+[1]ZZ!K612</f>
        <v>0</v>
      </c>
      <c r="N25" s="48">
        <f>+[1]ZZ!L612</f>
        <v>0</v>
      </c>
      <c r="O25" s="48">
        <f>+[1]ZZ!M612</f>
        <v>0</v>
      </c>
      <c r="P25" s="48">
        <f t="shared" si="1"/>
        <v>0</v>
      </c>
      <c r="Q25" s="24"/>
    </row>
    <row r="26" spans="2:20" s="1" customFormat="1" ht="19.5" customHeight="1" x14ac:dyDescent="0.25">
      <c r="B26" s="13" t="s">
        <v>27</v>
      </c>
      <c r="C26" s="47"/>
      <c r="D26" s="49">
        <f>+D27+D28</f>
        <v>281</v>
      </c>
      <c r="E26" s="49">
        <f t="shared" ref="E26:O26" si="9">+E27+E28</f>
        <v>377</v>
      </c>
      <c r="F26" s="49">
        <f t="shared" si="9"/>
        <v>371</v>
      </c>
      <c r="G26" s="49">
        <f t="shared" si="9"/>
        <v>352</v>
      </c>
      <c r="H26" s="49">
        <f t="shared" si="9"/>
        <v>356</v>
      </c>
      <c r="I26" s="49">
        <f t="shared" si="9"/>
        <v>409</v>
      </c>
      <c r="J26" s="49">
        <f t="shared" si="9"/>
        <v>297</v>
      </c>
      <c r="K26" s="49">
        <f t="shared" si="9"/>
        <v>358</v>
      </c>
      <c r="L26" s="49">
        <f t="shared" si="9"/>
        <v>444</v>
      </c>
      <c r="M26" s="49">
        <f t="shared" si="9"/>
        <v>276</v>
      </c>
      <c r="N26" s="49">
        <f t="shared" si="9"/>
        <v>378</v>
      </c>
      <c r="O26" s="49">
        <f t="shared" si="9"/>
        <v>262</v>
      </c>
      <c r="P26" s="49">
        <f t="shared" si="1"/>
        <v>4161</v>
      </c>
      <c r="Q26" s="25"/>
      <c r="R26" s="40"/>
      <c r="S26" s="40"/>
      <c r="T26" s="40"/>
    </row>
    <row r="27" spans="2:20" s="1" customFormat="1" ht="19.5" customHeight="1" x14ac:dyDescent="0.25">
      <c r="B27" s="15"/>
      <c r="C27" s="47" t="s">
        <v>21</v>
      </c>
      <c r="D27" s="48">
        <v>281</v>
      </c>
      <c r="E27" s="48">
        <v>377</v>
      </c>
      <c r="F27" s="48">
        <v>371</v>
      </c>
      <c r="G27" s="48">
        <v>352</v>
      </c>
      <c r="H27" s="48">
        <v>356</v>
      </c>
      <c r="I27" s="48">
        <v>409</v>
      </c>
      <c r="J27" s="48">
        <v>297</v>
      </c>
      <c r="K27" s="48">
        <v>358</v>
      </c>
      <c r="L27" s="48">
        <v>444</v>
      </c>
      <c r="M27" s="48">
        <v>276</v>
      </c>
      <c r="N27" s="48">
        <v>378</v>
      </c>
      <c r="O27" s="48">
        <v>262</v>
      </c>
      <c r="P27" s="48">
        <f t="shared" si="1"/>
        <v>4161</v>
      </c>
      <c r="Q27" s="24"/>
    </row>
    <row r="28" spans="2:20" s="1" customFormat="1" ht="19.5" customHeight="1" x14ac:dyDescent="0.25">
      <c r="B28" s="10"/>
      <c r="C28" s="50" t="s">
        <v>22</v>
      </c>
      <c r="D28" s="51">
        <f>+[1]ZZ!B615</f>
        <v>0</v>
      </c>
      <c r="E28" s="51">
        <f>+[1]ZZ!C615</f>
        <v>0</v>
      </c>
      <c r="F28" s="51">
        <f>+[1]ZZ!D615</f>
        <v>0</v>
      </c>
      <c r="G28" s="51">
        <f>+[1]ZZ!E615</f>
        <v>0</v>
      </c>
      <c r="H28" s="51">
        <f>+[1]ZZ!F615</f>
        <v>0</v>
      </c>
      <c r="I28" s="51">
        <f>+[1]ZZ!G615</f>
        <v>0</v>
      </c>
      <c r="J28" s="51">
        <f>+[1]ZZ!H615</f>
        <v>0</v>
      </c>
      <c r="K28" s="51">
        <f>+[1]ZZ!I615</f>
        <v>0</v>
      </c>
      <c r="L28" s="51">
        <f>+[1]ZZ!J615</f>
        <v>0</v>
      </c>
      <c r="M28" s="51">
        <f>+[1]ZZ!K615</f>
        <v>0</v>
      </c>
      <c r="N28" s="51">
        <f>+[1]ZZ!L615</f>
        <v>0</v>
      </c>
      <c r="O28" s="51">
        <f>+[1]ZZ!M615</f>
        <v>0</v>
      </c>
      <c r="P28" s="52">
        <f t="shared" si="1"/>
        <v>0</v>
      </c>
      <c r="Q28" s="24"/>
    </row>
    <row r="29" spans="2:20" x14ac:dyDescent="0.25">
      <c r="B29" s="1" t="s">
        <v>28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>
    <pageSetUpPr fitToPage="1"/>
  </sheetPr>
  <dimension ref="B2:U14"/>
  <sheetViews>
    <sheetView workbookViewId="0">
      <selection activeCell="Q8" sqref="Q8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1" ht="23.25" x14ac:dyDescent="0.25">
      <c r="B2" s="43" t="s">
        <v>37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1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1" ht="21" x14ac:dyDescent="0.25">
      <c r="B5" s="6"/>
      <c r="C5" s="7" t="s">
        <v>20</v>
      </c>
      <c r="D5" s="37">
        <v>2014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21"/>
      <c r="R5" s="36"/>
    </row>
    <row r="6" spans="2:2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5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19</v>
      </c>
      <c r="Q6" s="2"/>
    </row>
    <row r="7" spans="2:21" s="1" customFormat="1" ht="20.100000000000001" customHeight="1" x14ac:dyDescent="0.25">
      <c r="B7" s="9" t="s">
        <v>12</v>
      </c>
      <c r="C7" s="34"/>
      <c r="D7" s="19">
        <f>+D8+D9+D10+D11++D12+D13</f>
        <v>562</v>
      </c>
      <c r="E7" s="19">
        <f t="shared" ref="E7:O7" si="0">+E8+E9+E10+E11++E12+E13</f>
        <v>1069</v>
      </c>
      <c r="F7" s="19">
        <f>+F8+F9+F10+F11++F12+F13</f>
        <v>1165</v>
      </c>
      <c r="G7" s="19">
        <f t="shared" si="0"/>
        <v>1181</v>
      </c>
      <c r="H7" s="19">
        <f t="shared" si="0"/>
        <v>1447</v>
      </c>
      <c r="I7" s="19">
        <f t="shared" si="0"/>
        <v>1223</v>
      </c>
      <c r="J7" s="19">
        <f t="shared" si="0"/>
        <v>1350</v>
      </c>
      <c r="K7" s="19">
        <f t="shared" si="0"/>
        <v>1361</v>
      </c>
      <c r="L7" s="19">
        <f t="shared" si="0"/>
        <v>1400</v>
      </c>
      <c r="M7" s="19">
        <f t="shared" si="0"/>
        <v>1315</v>
      </c>
      <c r="N7" s="19">
        <f t="shared" si="0"/>
        <v>1056</v>
      </c>
      <c r="O7" s="19">
        <f t="shared" si="0"/>
        <v>829</v>
      </c>
      <c r="P7" s="42">
        <f t="shared" ref="P7:P13" si="1">SUM(D7:O7)</f>
        <v>13958</v>
      </c>
      <c r="Q7" s="25"/>
      <c r="R7" s="40"/>
      <c r="S7" s="40"/>
      <c r="T7" s="40"/>
      <c r="U7" s="40"/>
    </row>
    <row r="8" spans="2:21" s="1" customFormat="1" ht="20.100000000000001" customHeight="1" x14ac:dyDescent="0.25">
      <c r="B8" s="22" t="s">
        <v>23</v>
      </c>
      <c r="C8" s="26"/>
      <c r="D8" s="23">
        <v>248</v>
      </c>
      <c r="E8" s="23">
        <v>615</v>
      </c>
      <c r="F8" s="23">
        <v>763</v>
      </c>
      <c r="G8" s="23">
        <v>695</v>
      </c>
      <c r="H8" s="23">
        <v>1012</v>
      </c>
      <c r="I8" s="23">
        <v>900</v>
      </c>
      <c r="J8" s="23">
        <v>994</v>
      </c>
      <c r="K8" s="23">
        <v>976</v>
      </c>
      <c r="L8" s="23">
        <v>1020</v>
      </c>
      <c r="M8" s="23">
        <v>958</v>
      </c>
      <c r="N8" s="23">
        <v>684</v>
      </c>
      <c r="O8" s="23">
        <v>563</v>
      </c>
      <c r="P8" s="23">
        <f t="shared" si="1"/>
        <v>9428</v>
      </c>
      <c r="Q8" s="24"/>
      <c r="R8" s="41"/>
    </row>
    <row r="9" spans="2:21" s="1" customFormat="1" ht="20.100000000000001" customHeight="1" x14ac:dyDescent="0.25">
      <c r="B9" s="22" t="s">
        <v>24</v>
      </c>
      <c r="C9" s="26"/>
      <c r="D9" s="23">
        <v>119</v>
      </c>
      <c r="E9" s="23">
        <v>229</v>
      </c>
      <c r="F9" s="23">
        <v>186</v>
      </c>
      <c r="G9" s="23">
        <v>223</v>
      </c>
      <c r="H9" s="23">
        <v>212</v>
      </c>
      <c r="I9" s="23">
        <v>160</v>
      </c>
      <c r="J9" s="23">
        <v>157</v>
      </c>
      <c r="K9" s="23">
        <v>155</v>
      </c>
      <c r="L9" s="23">
        <v>106</v>
      </c>
      <c r="M9" s="23">
        <v>136</v>
      </c>
      <c r="N9" s="23">
        <v>84</v>
      </c>
      <c r="O9" s="23">
        <v>102</v>
      </c>
      <c r="P9" s="23">
        <f t="shared" si="1"/>
        <v>1869</v>
      </c>
      <c r="Q9" s="24"/>
      <c r="R9" s="41"/>
    </row>
    <row r="10" spans="2:21" s="1" customFormat="1" ht="20.100000000000001" customHeight="1" x14ac:dyDescent="0.25">
      <c r="B10" s="22" t="s">
        <v>29</v>
      </c>
      <c r="C10" s="26"/>
      <c r="D10" s="23">
        <v>5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f t="shared" si="1"/>
        <v>5</v>
      </c>
      <c r="Q10" s="24"/>
      <c r="R10" s="41"/>
    </row>
    <row r="11" spans="2:21" s="1" customFormat="1" ht="20.100000000000001" customHeight="1" x14ac:dyDescent="0.25">
      <c r="B11" s="22" t="s">
        <v>32</v>
      </c>
      <c r="C11" s="26"/>
      <c r="D11" s="23">
        <v>88</v>
      </c>
      <c r="E11" s="23">
        <v>107</v>
      </c>
      <c r="F11" s="23">
        <v>79</v>
      </c>
      <c r="G11" s="23">
        <v>90</v>
      </c>
      <c r="H11" s="23">
        <v>67</v>
      </c>
      <c r="I11" s="23">
        <v>44</v>
      </c>
      <c r="J11" s="23">
        <v>75</v>
      </c>
      <c r="K11" s="23">
        <v>36</v>
      </c>
      <c r="L11" s="23">
        <v>76</v>
      </c>
      <c r="M11" s="23">
        <v>78</v>
      </c>
      <c r="N11" s="23">
        <v>156</v>
      </c>
      <c r="O11" s="23">
        <v>130</v>
      </c>
      <c r="P11" s="23">
        <f t="shared" si="1"/>
        <v>1026</v>
      </c>
      <c r="Q11" s="24"/>
      <c r="R11" s="41"/>
    </row>
    <row r="12" spans="2:21" s="1" customFormat="1" ht="20.100000000000001" customHeight="1" x14ac:dyDescent="0.25">
      <c r="B12" s="32" t="s">
        <v>31</v>
      </c>
      <c r="C12" s="33"/>
      <c r="D12" s="23">
        <v>5</v>
      </c>
      <c r="E12" s="23">
        <v>27</v>
      </c>
      <c r="F12" s="23">
        <v>4</v>
      </c>
      <c r="G12" s="23">
        <v>14</v>
      </c>
      <c r="H12" s="23">
        <v>12</v>
      </c>
      <c r="I12" s="23">
        <v>13</v>
      </c>
      <c r="J12" s="23">
        <v>39</v>
      </c>
      <c r="K12" s="23">
        <v>31</v>
      </c>
      <c r="L12" s="23">
        <v>20</v>
      </c>
      <c r="M12" s="23">
        <v>10</v>
      </c>
      <c r="N12" s="23">
        <v>4</v>
      </c>
      <c r="O12" s="23">
        <v>28</v>
      </c>
      <c r="P12" s="23">
        <f t="shared" si="1"/>
        <v>207</v>
      </c>
      <c r="Q12" s="24"/>
      <c r="R12" s="41"/>
    </row>
    <row r="13" spans="2:21" s="1" customFormat="1" ht="20.100000000000001" customHeight="1" x14ac:dyDescent="0.25">
      <c r="B13" s="27" t="s">
        <v>27</v>
      </c>
      <c r="C13" s="28"/>
      <c r="D13" s="29">
        <v>97</v>
      </c>
      <c r="E13" s="29">
        <v>91</v>
      </c>
      <c r="F13" s="29">
        <v>133</v>
      </c>
      <c r="G13" s="29">
        <v>159</v>
      </c>
      <c r="H13" s="29">
        <v>144</v>
      </c>
      <c r="I13" s="29">
        <v>106</v>
      </c>
      <c r="J13" s="29">
        <v>85</v>
      </c>
      <c r="K13" s="29">
        <v>163</v>
      </c>
      <c r="L13" s="29">
        <v>178</v>
      </c>
      <c r="M13" s="29">
        <v>133</v>
      </c>
      <c r="N13" s="29">
        <v>128</v>
      </c>
      <c r="O13" s="29">
        <v>6</v>
      </c>
      <c r="P13" s="29">
        <f t="shared" si="1"/>
        <v>1423</v>
      </c>
      <c r="Q13" s="24"/>
      <c r="R13" s="41"/>
    </row>
    <row r="14" spans="2:21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>
    <pageSetUpPr fitToPage="1"/>
  </sheetPr>
  <dimension ref="B2:T14"/>
  <sheetViews>
    <sheetView workbookViewId="0">
      <selection activeCell="L7" sqref="L7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6" width="10.5703125" style="1" bestFit="1" customWidth="1"/>
    <col min="7" max="7" width="9.140625" style="1"/>
    <col min="8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2" spans="2:20" ht="23.25" x14ac:dyDescent="0.25">
      <c r="B2" s="43" t="s">
        <v>38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2:20" ht="18.75" x14ac:dyDescent="0.25">
      <c r="B3" s="18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5" spans="2:20" ht="21" x14ac:dyDescent="0.25">
      <c r="B5" s="6"/>
      <c r="C5" s="7" t="s">
        <v>20</v>
      </c>
      <c r="D5" s="37">
        <v>2014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9"/>
      <c r="Q5" s="21"/>
      <c r="R5" s="36"/>
    </row>
    <row r="6" spans="2:20" ht="19.5" customHeight="1" x14ac:dyDescent="0.25">
      <c r="B6" s="12"/>
      <c r="C6" s="11"/>
      <c r="D6" s="4" t="s">
        <v>0</v>
      </c>
      <c r="E6" s="4" t="s">
        <v>1</v>
      </c>
      <c r="F6" s="4" t="s">
        <v>2</v>
      </c>
      <c r="G6" s="4" t="s">
        <v>3</v>
      </c>
      <c r="H6" s="4" t="s">
        <v>4</v>
      </c>
      <c r="I6" s="4" t="s">
        <v>5</v>
      </c>
      <c r="J6" s="35" t="s">
        <v>6</v>
      </c>
      <c r="K6" s="4" t="s">
        <v>7</v>
      </c>
      <c r="L6" s="4" t="s">
        <v>8</v>
      </c>
      <c r="M6" s="4" t="s">
        <v>9</v>
      </c>
      <c r="N6" s="4" t="s">
        <v>10</v>
      </c>
      <c r="O6" s="4" t="s">
        <v>11</v>
      </c>
      <c r="P6" s="5" t="s">
        <v>19</v>
      </c>
      <c r="Q6" s="2"/>
    </row>
    <row r="7" spans="2:20" s="1" customFormat="1" ht="20.100000000000001" customHeight="1" x14ac:dyDescent="0.25">
      <c r="B7" s="9" t="s">
        <v>12</v>
      </c>
      <c r="C7" s="34"/>
      <c r="D7" s="19">
        <f>+D8+D9+D10+D11+D12+D13</f>
        <v>5351</v>
      </c>
      <c r="E7" s="19">
        <f t="shared" ref="E7:O7" si="0">+E8+E9+E10+E11+E12+E13</f>
        <v>7884</v>
      </c>
      <c r="F7" s="19">
        <f t="shared" si="0"/>
        <v>7143</v>
      </c>
      <c r="G7" s="19">
        <f>+G8+G9+G10+G11+G12+G13</f>
        <v>7186</v>
      </c>
      <c r="H7" s="19">
        <f t="shared" si="0"/>
        <v>7707</v>
      </c>
      <c r="I7" s="19">
        <f t="shared" si="0"/>
        <v>5856</v>
      </c>
      <c r="J7" s="19">
        <f t="shared" si="0"/>
        <v>8836</v>
      </c>
      <c r="K7" s="19">
        <f t="shared" si="0"/>
        <v>8086</v>
      </c>
      <c r="L7" s="19">
        <f t="shared" si="0"/>
        <v>7264</v>
      </c>
      <c r="M7" s="19">
        <f t="shared" si="0"/>
        <v>7997</v>
      </c>
      <c r="N7" s="19">
        <f t="shared" si="0"/>
        <v>6246</v>
      </c>
      <c r="O7" s="19">
        <f t="shared" si="0"/>
        <v>3797</v>
      </c>
      <c r="P7" s="42">
        <f t="shared" ref="P7:P13" si="1">SUM(D7:O7)</f>
        <v>83353</v>
      </c>
      <c r="Q7" s="25"/>
      <c r="R7" s="40"/>
      <c r="S7" s="40"/>
      <c r="T7" s="40"/>
    </row>
    <row r="8" spans="2:20" s="1" customFormat="1" ht="20.100000000000001" customHeight="1" x14ac:dyDescent="0.25">
      <c r="B8" s="22" t="s">
        <v>23</v>
      </c>
      <c r="C8" s="26"/>
      <c r="D8" s="23">
        <v>3361</v>
      </c>
      <c r="E8" s="23">
        <v>6050</v>
      </c>
      <c r="F8" s="23">
        <v>5273</v>
      </c>
      <c r="G8" s="23">
        <v>5731</v>
      </c>
      <c r="H8" s="23">
        <v>6367</v>
      </c>
      <c r="I8" s="23">
        <v>4605</v>
      </c>
      <c r="J8" s="23">
        <v>7188</v>
      </c>
      <c r="K8" s="23">
        <v>6574</v>
      </c>
      <c r="L8" s="23">
        <v>5762</v>
      </c>
      <c r="M8" s="23">
        <v>6155</v>
      </c>
      <c r="N8" s="23">
        <v>4999</v>
      </c>
      <c r="O8" s="23">
        <v>2728</v>
      </c>
      <c r="P8" s="23">
        <f t="shared" si="1"/>
        <v>64793</v>
      </c>
      <c r="Q8" s="24"/>
    </row>
    <row r="9" spans="2:20" s="1" customFormat="1" ht="20.100000000000001" customHeight="1" x14ac:dyDescent="0.25">
      <c r="B9" s="22" t="s">
        <v>24</v>
      </c>
      <c r="C9" s="26"/>
      <c r="D9" s="23">
        <v>254</v>
      </c>
      <c r="E9" s="23">
        <v>242</v>
      </c>
      <c r="F9" s="23">
        <v>232</v>
      </c>
      <c r="G9" s="23">
        <v>260</v>
      </c>
      <c r="H9" s="23">
        <v>285</v>
      </c>
      <c r="I9" s="23">
        <v>228</v>
      </c>
      <c r="J9" s="23">
        <v>268</v>
      </c>
      <c r="K9" s="23">
        <v>226</v>
      </c>
      <c r="L9" s="23">
        <v>224</v>
      </c>
      <c r="M9" s="23">
        <v>253</v>
      </c>
      <c r="N9" s="23">
        <v>151</v>
      </c>
      <c r="O9" s="23">
        <v>142</v>
      </c>
      <c r="P9" s="23">
        <f t="shared" si="1"/>
        <v>2765</v>
      </c>
      <c r="Q9" s="24"/>
    </row>
    <row r="10" spans="2:20" s="1" customFormat="1" ht="20.100000000000001" customHeight="1" x14ac:dyDescent="0.25">
      <c r="B10" s="22" t="s">
        <v>29</v>
      </c>
      <c r="C10" s="26"/>
      <c r="D10" s="23">
        <v>128</v>
      </c>
      <c r="E10" s="23">
        <v>136</v>
      </c>
      <c r="F10" s="23">
        <v>190</v>
      </c>
      <c r="G10" s="23">
        <v>150</v>
      </c>
      <c r="H10" s="23">
        <v>60</v>
      </c>
      <c r="I10" s="23">
        <v>74</v>
      </c>
      <c r="J10" s="23">
        <v>159</v>
      </c>
      <c r="K10" s="23">
        <v>155</v>
      </c>
      <c r="L10" s="23">
        <v>132</v>
      </c>
      <c r="M10" s="23">
        <v>158</v>
      </c>
      <c r="N10" s="23">
        <v>138</v>
      </c>
      <c r="O10" s="23">
        <v>86</v>
      </c>
      <c r="P10" s="23">
        <f t="shared" si="1"/>
        <v>1566</v>
      </c>
      <c r="Q10" s="24"/>
    </row>
    <row r="11" spans="2:20" s="1" customFormat="1" ht="20.100000000000001" customHeight="1" x14ac:dyDescent="0.25">
      <c r="B11" s="22" t="s">
        <v>30</v>
      </c>
      <c r="C11" s="26"/>
      <c r="D11" s="23">
        <v>929</v>
      </c>
      <c r="E11" s="23">
        <v>682</v>
      </c>
      <c r="F11" s="23">
        <v>654</v>
      </c>
      <c r="G11" s="23">
        <v>413</v>
      </c>
      <c r="H11" s="23">
        <v>395</v>
      </c>
      <c r="I11" s="23">
        <v>483</v>
      </c>
      <c r="J11" s="23">
        <v>696</v>
      </c>
      <c r="K11" s="23">
        <v>596</v>
      </c>
      <c r="L11" s="23">
        <v>612</v>
      </c>
      <c r="M11" s="23">
        <v>861</v>
      </c>
      <c r="N11" s="23">
        <v>677</v>
      </c>
      <c r="O11" s="23">
        <v>625</v>
      </c>
      <c r="P11" s="23">
        <f t="shared" si="1"/>
        <v>7623</v>
      </c>
      <c r="Q11" s="24"/>
    </row>
    <row r="12" spans="2:20" s="1" customFormat="1" ht="20.100000000000001" customHeight="1" x14ac:dyDescent="0.25">
      <c r="B12" s="32" t="s">
        <v>31</v>
      </c>
      <c r="C12" s="33"/>
      <c r="D12" s="23">
        <v>156</v>
      </c>
      <c r="E12" s="23">
        <v>190</v>
      </c>
      <c r="F12" s="23">
        <v>159</v>
      </c>
      <c r="G12" s="23">
        <v>129</v>
      </c>
      <c r="H12" s="23">
        <v>84</v>
      </c>
      <c r="I12" s="23">
        <v>23</v>
      </c>
      <c r="J12" s="23">
        <v>33</v>
      </c>
      <c r="K12" s="23">
        <v>27</v>
      </c>
      <c r="L12" s="23">
        <v>57</v>
      </c>
      <c r="M12" s="23">
        <v>71</v>
      </c>
      <c r="N12" s="23">
        <v>48</v>
      </c>
      <c r="O12" s="23">
        <v>48</v>
      </c>
      <c r="P12" s="23">
        <f t="shared" si="1"/>
        <v>1025</v>
      </c>
      <c r="Q12" s="24"/>
    </row>
    <row r="13" spans="2:20" s="1" customFormat="1" ht="20.100000000000001" customHeight="1" x14ac:dyDescent="0.25">
      <c r="B13" s="27" t="s">
        <v>27</v>
      </c>
      <c r="C13" s="28"/>
      <c r="D13" s="29">
        <v>523</v>
      </c>
      <c r="E13" s="29">
        <v>584</v>
      </c>
      <c r="F13" s="29">
        <v>635</v>
      </c>
      <c r="G13" s="29">
        <v>503</v>
      </c>
      <c r="H13" s="29">
        <v>516</v>
      </c>
      <c r="I13" s="29">
        <v>443</v>
      </c>
      <c r="J13" s="29">
        <v>492</v>
      </c>
      <c r="K13" s="29">
        <v>508</v>
      </c>
      <c r="L13" s="29">
        <v>477</v>
      </c>
      <c r="M13" s="29">
        <v>499</v>
      </c>
      <c r="N13" s="29">
        <v>233</v>
      </c>
      <c r="O13" s="29">
        <v>168</v>
      </c>
      <c r="P13" s="29">
        <f t="shared" si="1"/>
        <v>5581</v>
      </c>
      <c r="Q13" s="24"/>
    </row>
    <row r="14" spans="2:20" x14ac:dyDescent="0.25">
      <c r="B14" s="1" t="s">
        <v>13</v>
      </c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>
    <pageSetUpPr fitToPage="1"/>
  </sheetPr>
  <dimension ref="B4:Q18"/>
  <sheetViews>
    <sheetView tabSelected="1" workbookViewId="0">
      <selection activeCell="U11" sqref="U11"/>
    </sheetView>
  </sheetViews>
  <sheetFormatPr defaultRowHeight="15" x14ac:dyDescent="0.25"/>
  <cols>
    <col min="2" max="2" width="5.42578125" style="1" customWidth="1"/>
    <col min="3" max="3" width="34.28515625" style="1" bestFit="1" customWidth="1"/>
    <col min="4" max="4" width="9.5703125" style="1" bestFit="1" customWidth="1"/>
    <col min="5" max="5" width="9.140625" style="1"/>
    <col min="6" max="14" width="10.5703125" style="1" bestFit="1" customWidth="1"/>
    <col min="15" max="15" width="11.28515625" style="1" customWidth="1"/>
    <col min="16" max="16" width="13.5703125" style="1" customWidth="1"/>
    <col min="17" max="17" width="9.5703125" style="1" customWidth="1"/>
  </cols>
  <sheetData>
    <row r="4" spans="2:17" ht="23.25" x14ac:dyDescent="0.25">
      <c r="B4" s="43" t="s">
        <v>39</v>
      </c>
    </row>
    <row r="6" spans="2:17" x14ac:dyDescent="0.25">
      <c r="P6" s="1" t="s">
        <v>33</v>
      </c>
    </row>
    <row r="7" spans="2:17" ht="21" x14ac:dyDescent="0.25">
      <c r="B7" s="6"/>
      <c r="C7" s="7" t="s">
        <v>20</v>
      </c>
      <c r="D7" s="37">
        <v>2014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9"/>
    </row>
    <row r="8" spans="2:17" ht="18.75" customHeight="1" x14ac:dyDescent="0.25">
      <c r="B8" s="12"/>
      <c r="C8" s="11"/>
      <c r="D8" s="4" t="s">
        <v>0</v>
      </c>
      <c r="E8" s="4" t="s">
        <v>1</v>
      </c>
      <c r="F8" s="4" t="s">
        <v>2</v>
      </c>
      <c r="G8" s="4" t="s">
        <v>3</v>
      </c>
      <c r="H8" s="4" t="s">
        <v>4</v>
      </c>
      <c r="I8" s="4" t="s">
        <v>5</v>
      </c>
      <c r="J8" s="35" t="s">
        <v>6</v>
      </c>
      <c r="K8" s="4" t="s">
        <v>7</v>
      </c>
      <c r="L8" s="4" t="s">
        <v>8</v>
      </c>
      <c r="M8" s="4" t="s">
        <v>9</v>
      </c>
      <c r="N8" s="4" t="s">
        <v>10</v>
      </c>
      <c r="O8" s="4" t="s">
        <v>11</v>
      </c>
      <c r="P8" s="5" t="s">
        <v>19</v>
      </c>
    </row>
    <row r="9" spans="2:17" ht="21.75" customHeight="1" x14ac:dyDescent="0.25">
      <c r="B9" s="31" t="s">
        <v>12</v>
      </c>
      <c r="C9" s="46"/>
      <c r="D9" s="30">
        <v>213187.62499000001</v>
      </c>
      <c r="E9" s="30">
        <v>260165.33878000002</v>
      </c>
      <c r="F9" s="30">
        <v>254315.53909000001</v>
      </c>
      <c r="G9" s="30">
        <v>298209.02069999999</v>
      </c>
      <c r="H9" s="30">
        <v>282687.15619000007</v>
      </c>
      <c r="I9" s="30">
        <v>217444.61695</v>
      </c>
      <c r="J9" s="30">
        <v>224661.89623000001</v>
      </c>
      <c r="K9" s="30">
        <v>210396.43211999998</v>
      </c>
      <c r="L9" s="30">
        <v>203841.70371999999</v>
      </c>
      <c r="M9" s="30">
        <v>213390.80291</v>
      </c>
      <c r="N9" s="30">
        <v>208664.41999999998</v>
      </c>
      <c r="O9" s="30">
        <v>207286.59638</v>
      </c>
      <c r="P9" s="30">
        <f>SUM(D9:O9)</f>
        <v>2794251.14806</v>
      </c>
    </row>
    <row r="13" spans="2:17" ht="23.25" x14ac:dyDescent="0.25">
      <c r="B13" s="43" t="s">
        <v>40</v>
      </c>
    </row>
    <row r="15" spans="2:17" x14ac:dyDescent="0.25">
      <c r="O15" s="1" t="s">
        <v>34</v>
      </c>
    </row>
    <row r="16" spans="2:17" ht="21" x14ac:dyDescent="0.25">
      <c r="B16" s="6"/>
      <c r="C16" s="7" t="s">
        <v>20</v>
      </c>
      <c r="D16" s="37">
        <v>2014</v>
      </c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9"/>
      <c r="Q16"/>
    </row>
    <row r="17" spans="2:17" x14ac:dyDescent="0.25">
      <c r="B17" s="12"/>
      <c r="C17" s="11"/>
      <c r="D17" s="4" t="s">
        <v>0</v>
      </c>
      <c r="E17" s="4" t="s">
        <v>1</v>
      </c>
      <c r="F17" s="4" t="s">
        <v>2</v>
      </c>
      <c r="G17" s="4" t="s">
        <v>3</v>
      </c>
      <c r="H17" s="4" t="s">
        <v>4</v>
      </c>
      <c r="I17" s="4" t="s">
        <v>5</v>
      </c>
      <c r="J17" s="35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Q17"/>
    </row>
    <row r="18" spans="2:17" ht="15.75" customHeight="1" x14ac:dyDescent="0.25">
      <c r="B18" s="31" t="s">
        <v>12</v>
      </c>
      <c r="C18" s="46"/>
      <c r="D18" s="30">
        <v>21449</v>
      </c>
      <c r="E18" s="30">
        <v>21273</v>
      </c>
      <c r="F18" s="30">
        <v>21222</v>
      </c>
      <c r="G18" s="30">
        <v>21123</v>
      </c>
      <c r="H18" s="30">
        <v>21072</v>
      </c>
      <c r="I18" s="30">
        <v>20869</v>
      </c>
      <c r="J18" s="30">
        <v>20426</v>
      </c>
      <c r="K18" s="30">
        <v>20156</v>
      </c>
      <c r="L18" s="30">
        <v>19478</v>
      </c>
      <c r="M18" s="30">
        <v>19169</v>
      </c>
      <c r="N18" s="30">
        <v>18796</v>
      </c>
      <c r="O18" s="30">
        <v>18531</v>
      </c>
      <c r="Q18"/>
    </row>
  </sheetData>
  <pageMargins left="0.31496062992125984" right="0.31496062992125984" top="0.78740157480314965" bottom="0.78740157480314965" header="0.31496062992125984" footer="0.31496062992125984"/>
  <pageSetup paperSize="9" scale="41" fitToHeight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Índice</vt:lpstr>
      <vt:lpstr>I. Mercado interno</vt:lpstr>
      <vt:lpstr>III. Exportação</vt:lpstr>
      <vt:lpstr>IV. Produção</vt:lpstr>
      <vt:lpstr>V. Outras informações</vt:lpstr>
    </vt:vector>
  </TitlesOfParts>
  <Company>ANFAVEA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Lopez</dc:creator>
  <cp:lastModifiedBy>Flavio Patez</cp:lastModifiedBy>
  <cp:lastPrinted>2011-08-19T20:06:29Z</cp:lastPrinted>
  <dcterms:created xsi:type="dcterms:W3CDTF">2011-07-20T12:20:43Z</dcterms:created>
  <dcterms:modified xsi:type="dcterms:W3CDTF">2017-01-31T16:38:46Z</dcterms:modified>
</cp:coreProperties>
</file>