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stat\DESEMP12\"/>
    </mc:Choice>
  </mc:AlternateContent>
  <bookViews>
    <workbookView xWindow="240" yWindow="135" windowWidth="21075" windowHeight="10005" activeTab="4"/>
  </bookViews>
  <sheets>
    <sheet name="Índice" sheetId="1" r:id="rId1"/>
    <sheet name="I. Mercado interno" sheetId="10" r:id="rId2"/>
    <sheet name="III. Exportação" sheetId="12" r:id="rId3"/>
    <sheet name="IV. Produção" sheetId="13" r:id="rId4"/>
    <sheet name="V. Outras informações" sheetId="14" r:id="rId5"/>
  </sheets>
  <calcPr calcId="171027"/>
</workbook>
</file>

<file path=xl/calcChain.xml><?xml version="1.0" encoding="utf-8"?>
<calcChain xmlns="http://schemas.openxmlformats.org/spreadsheetml/2006/main">
  <c r="E7" i="13" l="1"/>
  <c r="F7" i="13"/>
  <c r="G7" i="13"/>
  <c r="H7" i="13"/>
  <c r="I7" i="13"/>
  <c r="J7" i="13"/>
  <c r="K7" i="13"/>
  <c r="L7" i="13"/>
  <c r="M7" i="13"/>
  <c r="N7" i="13"/>
  <c r="O7" i="13"/>
  <c r="D7" i="13"/>
  <c r="E7" i="12"/>
  <c r="F7" i="12"/>
  <c r="G7" i="12"/>
  <c r="H7" i="12"/>
  <c r="I7" i="12"/>
  <c r="J7" i="12"/>
  <c r="K7" i="12"/>
  <c r="L7" i="12"/>
  <c r="M7" i="12"/>
  <c r="N7" i="12"/>
  <c r="O7" i="12"/>
  <c r="D7" i="12"/>
  <c r="P9" i="14" l="1"/>
  <c r="P8" i="13" l="1"/>
  <c r="P9" i="13"/>
  <c r="P10" i="13"/>
  <c r="P11" i="13"/>
  <c r="P12" i="13"/>
  <c r="P8" i="12"/>
  <c r="P9" i="12"/>
  <c r="P10" i="12"/>
  <c r="P11" i="12"/>
  <c r="P12" i="12"/>
  <c r="P12" i="10"/>
  <c r="P13" i="10"/>
  <c r="P15" i="10"/>
  <c r="P16" i="10"/>
  <c r="P18" i="10"/>
  <c r="P19" i="10"/>
  <c r="P21" i="10"/>
  <c r="P22" i="10"/>
  <c r="P24" i="10"/>
  <c r="P25" i="10"/>
  <c r="P7" i="13" l="1"/>
  <c r="P7" i="12"/>
  <c r="O23" i="10"/>
  <c r="N23" i="10"/>
  <c r="M23" i="10"/>
  <c r="L23" i="10"/>
  <c r="K23" i="10"/>
  <c r="J23" i="10"/>
  <c r="I23" i="10"/>
  <c r="H23" i="10"/>
  <c r="G23" i="10"/>
  <c r="F23" i="10"/>
  <c r="E23" i="10"/>
  <c r="D23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O11" i="10"/>
  <c r="O8" i="10" s="1"/>
  <c r="N11" i="10"/>
  <c r="N8" i="10" s="1"/>
  <c r="M11" i="10"/>
  <c r="M8" i="10" s="1"/>
  <c r="L11" i="10"/>
  <c r="L8" i="10" s="1"/>
  <c r="K11" i="10"/>
  <c r="K8" i="10" s="1"/>
  <c r="J11" i="10"/>
  <c r="J8" i="10" s="1"/>
  <c r="I11" i="10"/>
  <c r="I8" i="10" s="1"/>
  <c r="H11" i="10"/>
  <c r="H8" i="10" s="1"/>
  <c r="G11" i="10"/>
  <c r="G8" i="10" s="1"/>
  <c r="F11" i="10"/>
  <c r="F8" i="10" s="1"/>
  <c r="E11" i="10"/>
  <c r="E8" i="10" s="1"/>
  <c r="D11" i="10"/>
  <c r="D8" i="10" s="1"/>
  <c r="O10" i="10"/>
  <c r="N10" i="10"/>
  <c r="M10" i="10"/>
  <c r="L10" i="10"/>
  <c r="K10" i="10"/>
  <c r="J10" i="10"/>
  <c r="I10" i="10"/>
  <c r="H10" i="10"/>
  <c r="G10" i="10"/>
  <c r="F10" i="10"/>
  <c r="E10" i="10"/>
  <c r="D10" i="10"/>
  <c r="O9" i="10"/>
  <c r="N9" i="10"/>
  <c r="M9" i="10"/>
  <c r="L9" i="10"/>
  <c r="K9" i="10"/>
  <c r="J9" i="10"/>
  <c r="I9" i="10"/>
  <c r="H9" i="10"/>
  <c r="G9" i="10"/>
  <c r="F9" i="10"/>
  <c r="E9" i="10"/>
  <c r="D9" i="10"/>
  <c r="P14" i="10" l="1"/>
  <c r="P17" i="10"/>
  <c r="P11" i="10"/>
  <c r="P10" i="10"/>
  <c r="P23" i="10"/>
  <c r="P8" i="10"/>
  <c r="P9" i="10"/>
  <c r="P20" i="10"/>
</calcChain>
</file>

<file path=xl/sharedStrings.xml><?xml version="1.0" encoding="utf-8"?>
<sst xmlns="http://schemas.openxmlformats.org/spreadsheetml/2006/main" count="117" uniqueCount="37">
  <si>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</si>
  <si>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</si>
  <si>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</si>
  <si>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</si>
  <si>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</si>
  <si>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</si>
  <si>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</si>
  <si>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</si>
  <si>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</si>
  <si>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</si>
  <si>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</si>
  <si>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</si>
  <si>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</si>
  <si>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Vendas internas totais no atacado de máquinas agrícolas automotrizes</t>
  </si>
  <si>
    <t>Exportações de máquinas agrícolas automotrizes</t>
  </si>
  <si>
    <t>Produção de máquinas agrícolas automotrizes</t>
  </si>
  <si>
    <t>Índice</t>
  </si>
  <si>
    <t>I. Mercado interno</t>
  </si>
  <si>
    <t>II. Mercado interno por Empresa</t>
  </si>
  <si>
    <t>IV. Produção</t>
  </si>
  <si>
    <t>III. Exportação</t>
  </si>
  <si>
    <t>Unidades</t>
  </si>
  <si>
    <t>Total Ano</t>
  </si>
  <si>
    <t>Nacionais</t>
  </si>
  <si>
    <t>Importadas</t>
  </si>
  <si>
    <t>Tratores de rodas</t>
  </si>
  <si>
    <t>Tratores de esteiras</t>
  </si>
  <si>
    <r>
      <t>Cultivadores motorizados</t>
    </r>
    <r>
      <rPr>
        <b/>
        <i/>
        <sz val="11"/>
        <color theme="1"/>
        <rFont val="Calibri"/>
        <family val="2"/>
        <scheme val="minor"/>
      </rPr>
      <t xml:space="preserve"> *</t>
    </r>
  </si>
  <si>
    <t>Retroescavadeiras</t>
  </si>
  <si>
    <t>* Empresas não associadas à Anfavea</t>
  </si>
  <si>
    <r>
      <t>Cultivadores motorizados</t>
    </r>
    <r>
      <rPr>
        <i/>
        <sz val="11"/>
        <color theme="1"/>
        <rFont val="Calibri"/>
        <family val="2"/>
        <scheme val="minor"/>
      </rPr>
      <t xml:space="preserve"> *</t>
    </r>
  </si>
  <si>
    <t>US$ 1.000</t>
  </si>
  <si>
    <t>Pessoas</t>
  </si>
  <si>
    <t>Exportações em valor do setor de máquinas agrícolas</t>
  </si>
  <si>
    <t>Emprego no setor de máquinas agrícolas</t>
  </si>
  <si>
    <t>V. Outras informações</t>
  </si>
  <si>
    <t>Colheitadeiras de grãos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</si>
</sst>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0" fillId="0" borderId="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0" fontId="0" fillId="0" borderId="0" xfId="0" applyBorder="1"/>
    <xf numFmtId="41" fontId="1" fillId="0" borderId="1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41" fontId="0" fillId="0" borderId="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1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C16"/>
  <sheetViews>
    <sheetView workbookViewId="0">
      <selection activeCell="H12" sqref="H12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6"/>
      <c r="C2" s="17"/>
    </row>
    <row r="3" spans="1:3" ht="23.25" x14ac:dyDescent="0.3">
      <c r="B3" s="46" t="s">
        <v>16</v>
      </c>
      <c r="C3" s="17"/>
    </row>
    <row r="4" spans="1:3" ht="23.25" x14ac:dyDescent="0.25">
      <c r="B4" s="46"/>
    </row>
    <row r="5" spans="1:3" ht="21" customHeight="1" x14ac:dyDescent="0.25">
      <c r="A5" s="37"/>
      <c r="B5" s="47"/>
      <c r="C5" s="37"/>
    </row>
    <row r="6" spans="1:3" ht="24.95" customHeight="1" x14ac:dyDescent="0.25">
      <c r="B6" s="48" t="s">
        <v>17</v>
      </c>
    </row>
    <row r="7" spans="1:3" ht="24.95" customHeight="1" x14ac:dyDescent="0.25">
      <c r="B7" s="48" t="s">
        <v>18</v>
      </c>
    </row>
    <row r="8" spans="1:3" ht="24.95" customHeight="1" x14ac:dyDescent="0.25">
      <c r="B8" s="48" t="s">
        <v>20</v>
      </c>
    </row>
    <row r="9" spans="1:3" ht="24.95" customHeight="1" x14ac:dyDescent="0.25">
      <c r="B9" s="48" t="s">
        <v>19</v>
      </c>
    </row>
    <row r="10" spans="1:3" ht="24.95" customHeight="1" x14ac:dyDescent="0.25">
      <c r="B10" s="48" t="s">
        <v>35</v>
      </c>
    </row>
    <row r="11" spans="1:3" ht="18.75" customHeight="1" x14ac:dyDescent="0.25">
      <c r="B11" s="3"/>
    </row>
    <row r="12" spans="1:3" ht="18.75" customHeight="1" x14ac:dyDescent="0.25">
      <c r="B12" s="3"/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26"/>
  <sheetViews>
    <sheetView workbookViewId="0">
      <selection activeCell="S16" sqref="S16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20" ht="23.25" x14ac:dyDescent="0.25">
      <c r="B3" s="46" t="s">
        <v>13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20" ht="18.75" x14ac:dyDescent="0.25"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2:20" ht="21" x14ac:dyDescent="0.25">
      <c r="B6" s="6"/>
      <c r="C6" s="7" t="s">
        <v>21</v>
      </c>
      <c r="D6" s="39">
        <v>2012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21"/>
      <c r="R6" s="37"/>
    </row>
    <row r="7" spans="2:20" s="1" customFormat="1" ht="19.5" customHeight="1" x14ac:dyDescent="0.25">
      <c r="B7" s="12"/>
      <c r="C7" s="11"/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34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5" t="s">
        <v>22</v>
      </c>
      <c r="Q7" s="2"/>
    </row>
    <row r="8" spans="2:20" s="1" customFormat="1" ht="19.5" customHeight="1" x14ac:dyDescent="0.25">
      <c r="B8" s="9" t="s">
        <v>12</v>
      </c>
      <c r="C8" s="8"/>
      <c r="D8" s="19">
        <f>+D11+D14+D17+D20+D23</f>
        <v>4431</v>
      </c>
      <c r="E8" s="19">
        <f t="shared" ref="E8:O8" si="0">+E11+E14+E17+E20+E23</f>
        <v>4946</v>
      </c>
      <c r="F8" s="19">
        <f t="shared" si="0"/>
        <v>5352</v>
      </c>
      <c r="G8" s="19">
        <f t="shared" si="0"/>
        <v>5558</v>
      </c>
      <c r="H8" s="19">
        <f t="shared" si="0"/>
        <v>5633</v>
      </c>
      <c r="I8" s="19">
        <f t="shared" si="0"/>
        <v>5834</v>
      </c>
      <c r="J8" s="19">
        <f t="shared" si="0"/>
        <v>6342</v>
      </c>
      <c r="K8" s="19">
        <f t="shared" si="0"/>
        <v>6644</v>
      </c>
      <c r="L8" s="19">
        <f t="shared" si="0"/>
        <v>6309</v>
      </c>
      <c r="M8" s="19">
        <f t="shared" si="0"/>
        <v>7498</v>
      </c>
      <c r="N8" s="19">
        <f t="shared" si="0"/>
        <v>5863</v>
      </c>
      <c r="O8" s="19">
        <f t="shared" si="0"/>
        <v>5729</v>
      </c>
      <c r="P8" s="45">
        <f>SUM(D8:O8)</f>
        <v>70139</v>
      </c>
      <c r="Q8" s="25"/>
      <c r="R8" s="43"/>
      <c r="S8" s="43"/>
      <c r="T8" s="43"/>
    </row>
    <row r="9" spans="2:20" s="1" customFormat="1" ht="19.5" customHeight="1" x14ac:dyDescent="0.25">
      <c r="B9" s="13"/>
      <c r="C9" s="14" t="s">
        <v>23</v>
      </c>
      <c r="D9" s="20">
        <f>+D12+D15+D18+D21+D24</f>
        <v>4339</v>
      </c>
      <c r="E9" s="20">
        <f t="shared" ref="E9:O9" si="1">+E12+E15+E18+E21+E24</f>
        <v>4860</v>
      </c>
      <c r="F9" s="20">
        <f t="shared" si="1"/>
        <v>5192</v>
      </c>
      <c r="G9" s="20">
        <f t="shared" si="1"/>
        <v>5437</v>
      </c>
      <c r="H9" s="20">
        <f t="shared" si="1"/>
        <v>5415</v>
      </c>
      <c r="I9" s="20">
        <f t="shared" si="1"/>
        <v>5643</v>
      </c>
      <c r="J9" s="38">
        <f t="shared" si="1"/>
        <v>6181</v>
      </c>
      <c r="K9" s="20">
        <f t="shared" si="1"/>
        <v>6507</v>
      </c>
      <c r="L9" s="20">
        <f t="shared" si="1"/>
        <v>6009</v>
      </c>
      <c r="M9" s="20">
        <f t="shared" si="1"/>
        <v>7105</v>
      </c>
      <c r="N9" s="20">
        <f t="shared" si="1"/>
        <v>5729</v>
      </c>
      <c r="O9" s="20">
        <f t="shared" si="1"/>
        <v>5542</v>
      </c>
      <c r="P9" s="20">
        <f t="shared" ref="P9:P25" si="2">SUM(D9:O9)</f>
        <v>67959</v>
      </c>
      <c r="Q9" s="25"/>
    </row>
    <row r="10" spans="2:20" s="1" customFormat="1" ht="19.5" customHeight="1" x14ac:dyDescent="0.25">
      <c r="B10" s="13"/>
      <c r="C10" s="50" t="s">
        <v>24</v>
      </c>
      <c r="D10" s="38">
        <f>+D13+D16+D19+D22+D25</f>
        <v>92</v>
      </c>
      <c r="E10" s="38">
        <f t="shared" ref="E10:O10" si="3">+E13+E16+E19+E22+E25</f>
        <v>86</v>
      </c>
      <c r="F10" s="38">
        <f t="shared" si="3"/>
        <v>160</v>
      </c>
      <c r="G10" s="38">
        <f t="shared" si="3"/>
        <v>121</v>
      </c>
      <c r="H10" s="38">
        <f t="shared" si="3"/>
        <v>218</v>
      </c>
      <c r="I10" s="38">
        <f t="shared" si="3"/>
        <v>191</v>
      </c>
      <c r="J10" s="38">
        <f t="shared" si="3"/>
        <v>161</v>
      </c>
      <c r="K10" s="38">
        <f t="shared" si="3"/>
        <v>137</v>
      </c>
      <c r="L10" s="38">
        <f t="shared" si="3"/>
        <v>300</v>
      </c>
      <c r="M10" s="38">
        <f t="shared" si="3"/>
        <v>393</v>
      </c>
      <c r="N10" s="38">
        <f t="shared" si="3"/>
        <v>134</v>
      </c>
      <c r="O10" s="38">
        <f t="shared" si="3"/>
        <v>187</v>
      </c>
      <c r="P10" s="38">
        <f t="shared" si="2"/>
        <v>2180</v>
      </c>
      <c r="Q10" s="25"/>
    </row>
    <row r="11" spans="2:20" s="1" customFormat="1" ht="19.5" customHeight="1" x14ac:dyDescent="0.25">
      <c r="B11" s="13" t="s">
        <v>25</v>
      </c>
      <c r="C11" s="50"/>
      <c r="D11" s="38">
        <f>+D12+D13</f>
        <v>3315</v>
      </c>
      <c r="E11" s="38">
        <f t="shared" ref="E11:O11" si="4">+E12+E13</f>
        <v>3863</v>
      </c>
      <c r="F11" s="38">
        <f t="shared" si="4"/>
        <v>4251</v>
      </c>
      <c r="G11" s="38">
        <f t="shared" si="4"/>
        <v>4654</v>
      </c>
      <c r="H11" s="38">
        <f t="shared" si="4"/>
        <v>4731</v>
      </c>
      <c r="I11" s="38">
        <f t="shared" si="4"/>
        <v>4753</v>
      </c>
      <c r="J11" s="38">
        <f t="shared" si="4"/>
        <v>5183</v>
      </c>
      <c r="K11" s="38">
        <f t="shared" si="4"/>
        <v>5443</v>
      </c>
      <c r="L11" s="38">
        <f t="shared" si="4"/>
        <v>5159</v>
      </c>
      <c r="M11" s="38">
        <f t="shared" si="4"/>
        <v>5992</v>
      </c>
      <c r="N11" s="38">
        <f t="shared" si="4"/>
        <v>4423</v>
      </c>
      <c r="O11" s="38">
        <f t="shared" si="4"/>
        <v>4052</v>
      </c>
      <c r="P11" s="38">
        <f t="shared" si="2"/>
        <v>55819</v>
      </c>
      <c r="Q11" s="25"/>
    </row>
    <row r="12" spans="2:20" s="1" customFormat="1" ht="19.5" customHeight="1" x14ac:dyDescent="0.25">
      <c r="B12" s="13"/>
      <c r="C12" s="50" t="s">
        <v>23</v>
      </c>
      <c r="D12" s="35">
        <v>3242</v>
      </c>
      <c r="E12" s="35">
        <v>3786</v>
      </c>
      <c r="F12" s="35">
        <v>4102</v>
      </c>
      <c r="G12" s="35">
        <v>4548</v>
      </c>
      <c r="H12" s="35">
        <v>4526</v>
      </c>
      <c r="I12" s="35">
        <v>4593</v>
      </c>
      <c r="J12" s="35">
        <v>5048</v>
      </c>
      <c r="K12" s="35">
        <v>5317</v>
      </c>
      <c r="L12" s="35">
        <v>4899</v>
      </c>
      <c r="M12" s="35">
        <v>5637</v>
      </c>
      <c r="N12" s="35">
        <v>4304</v>
      </c>
      <c r="O12" s="35">
        <v>3891</v>
      </c>
      <c r="P12" s="35">
        <f t="shared" si="2"/>
        <v>53893</v>
      </c>
      <c r="Q12" s="24"/>
    </row>
    <row r="13" spans="2:20" s="1" customFormat="1" ht="19.5" customHeight="1" x14ac:dyDescent="0.25">
      <c r="B13" s="13"/>
      <c r="C13" s="50" t="s">
        <v>24</v>
      </c>
      <c r="D13" s="35">
        <v>73</v>
      </c>
      <c r="E13" s="35">
        <v>77</v>
      </c>
      <c r="F13" s="35">
        <v>149</v>
      </c>
      <c r="G13" s="35">
        <v>106</v>
      </c>
      <c r="H13" s="35">
        <v>205</v>
      </c>
      <c r="I13" s="35">
        <v>160</v>
      </c>
      <c r="J13" s="35">
        <v>135</v>
      </c>
      <c r="K13" s="35">
        <v>126</v>
      </c>
      <c r="L13" s="35">
        <v>260</v>
      </c>
      <c r="M13" s="35">
        <v>355</v>
      </c>
      <c r="N13" s="35">
        <v>119</v>
      </c>
      <c r="O13" s="35">
        <v>161</v>
      </c>
      <c r="P13" s="35">
        <f t="shared" si="2"/>
        <v>1926</v>
      </c>
      <c r="Q13" s="24"/>
    </row>
    <row r="14" spans="2:20" s="1" customFormat="1" ht="19.5" customHeight="1" x14ac:dyDescent="0.25">
      <c r="B14" s="13" t="s">
        <v>26</v>
      </c>
      <c r="C14" s="50"/>
      <c r="D14" s="38">
        <f>+D15+D16</f>
        <v>87</v>
      </c>
      <c r="E14" s="38">
        <f t="shared" ref="E14:O14" si="5">+E15+E16</f>
        <v>47</v>
      </c>
      <c r="F14" s="38">
        <f t="shared" si="5"/>
        <v>63</v>
      </c>
      <c r="G14" s="38">
        <f t="shared" si="5"/>
        <v>84</v>
      </c>
      <c r="H14" s="38">
        <f t="shared" si="5"/>
        <v>123</v>
      </c>
      <c r="I14" s="38">
        <f t="shared" si="5"/>
        <v>128</v>
      </c>
      <c r="J14" s="38">
        <f t="shared" si="5"/>
        <v>132</v>
      </c>
      <c r="K14" s="38">
        <f t="shared" si="5"/>
        <v>80</v>
      </c>
      <c r="L14" s="38">
        <f t="shared" si="5"/>
        <v>90</v>
      </c>
      <c r="M14" s="38">
        <f t="shared" si="5"/>
        <v>88</v>
      </c>
      <c r="N14" s="38">
        <f t="shared" si="5"/>
        <v>61</v>
      </c>
      <c r="O14" s="38">
        <f t="shared" si="5"/>
        <v>79</v>
      </c>
      <c r="P14" s="38">
        <f t="shared" si="2"/>
        <v>1062</v>
      </c>
      <c r="Q14" s="25"/>
      <c r="R14" s="43"/>
      <c r="S14" s="43"/>
      <c r="T14" s="43"/>
    </row>
    <row r="15" spans="2:20" s="1" customFormat="1" ht="19.5" customHeight="1" x14ac:dyDescent="0.25">
      <c r="B15" s="15"/>
      <c r="C15" s="50" t="s">
        <v>23</v>
      </c>
      <c r="D15" s="35">
        <v>69</v>
      </c>
      <c r="E15" s="35">
        <v>38</v>
      </c>
      <c r="F15" s="35">
        <v>54</v>
      </c>
      <c r="G15" s="35">
        <v>71</v>
      </c>
      <c r="H15" s="35">
        <v>111</v>
      </c>
      <c r="I15" s="35">
        <v>100</v>
      </c>
      <c r="J15" s="35">
        <v>110</v>
      </c>
      <c r="K15" s="35">
        <v>69</v>
      </c>
      <c r="L15" s="35">
        <v>71</v>
      </c>
      <c r="M15" s="35">
        <v>77</v>
      </c>
      <c r="N15" s="35">
        <v>55</v>
      </c>
      <c r="O15" s="35">
        <v>74</v>
      </c>
      <c r="P15" s="35">
        <f t="shared" si="2"/>
        <v>899</v>
      </c>
      <c r="Q15" s="24"/>
    </row>
    <row r="16" spans="2:20" s="1" customFormat="1" ht="19.5" customHeight="1" x14ac:dyDescent="0.25">
      <c r="B16" s="13"/>
      <c r="C16" s="50" t="s">
        <v>24</v>
      </c>
      <c r="D16" s="35">
        <v>18</v>
      </c>
      <c r="E16" s="35">
        <v>9</v>
      </c>
      <c r="F16" s="35">
        <v>9</v>
      </c>
      <c r="G16" s="35">
        <v>13</v>
      </c>
      <c r="H16" s="35">
        <v>12</v>
      </c>
      <c r="I16" s="35">
        <v>28</v>
      </c>
      <c r="J16" s="35">
        <v>22</v>
      </c>
      <c r="K16" s="35">
        <v>11</v>
      </c>
      <c r="L16" s="35">
        <v>19</v>
      </c>
      <c r="M16" s="35">
        <v>11</v>
      </c>
      <c r="N16" s="35">
        <v>6</v>
      </c>
      <c r="O16" s="35">
        <v>5</v>
      </c>
      <c r="P16" s="35">
        <f t="shared" si="2"/>
        <v>163</v>
      </c>
      <c r="Q16" s="24"/>
    </row>
    <row r="17" spans="2:20" s="1" customFormat="1" ht="19.5" customHeight="1" x14ac:dyDescent="0.25">
      <c r="B17" s="13" t="s">
        <v>27</v>
      </c>
      <c r="C17" s="50"/>
      <c r="D17" s="38">
        <f>+D18+D19</f>
        <v>69</v>
      </c>
      <c r="E17" s="38">
        <f t="shared" ref="E17:O17" si="6">+E18+E19</f>
        <v>116</v>
      </c>
      <c r="F17" s="38">
        <f t="shared" si="6"/>
        <v>116</v>
      </c>
      <c r="G17" s="38">
        <f t="shared" si="6"/>
        <v>124</v>
      </c>
      <c r="H17" s="38">
        <f t="shared" si="6"/>
        <v>143</v>
      </c>
      <c r="I17" s="38">
        <f t="shared" si="6"/>
        <v>159</v>
      </c>
      <c r="J17" s="38">
        <f t="shared" si="6"/>
        <v>172</v>
      </c>
      <c r="K17" s="38">
        <f t="shared" si="6"/>
        <v>168</v>
      </c>
      <c r="L17" s="38">
        <f t="shared" si="6"/>
        <v>84</v>
      </c>
      <c r="M17" s="38">
        <f t="shared" si="6"/>
        <v>64</v>
      </c>
      <c r="N17" s="38">
        <f t="shared" si="6"/>
        <v>68</v>
      </c>
      <c r="O17" s="38">
        <f t="shared" si="6"/>
        <v>65</v>
      </c>
      <c r="P17" s="38">
        <f t="shared" si="2"/>
        <v>1348</v>
      </c>
      <c r="Q17" s="25"/>
      <c r="R17" s="43"/>
      <c r="S17" s="43"/>
      <c r="T17" s="43"/>
    </row>
    <row r="18" spans="2:20" s="1" customFormat="1" ht="19.5" customHeight="1" x14ac:dyDescent="0.25">
      <c r="B18" s="15"/>
      <c r="C18" s="50" t="s">
        <v>23</v>
      </c>
      <c r="D18" s="35">
        <v>69</v>
      </c>
      <c r="E18" s="35">
        <v>116</v>
      </c>
      <c r="F18" s="35">
        <v>116</v>
      </c>
      <c r="G18" s="35">
        <v>124</v>
      </c>
      <c r="H18" s="35">
        <v>143</v>
      </c>
      <c r="I18" s="35">
        <v>159</v>
      </c>
      <c r="J18" s="35">
        <v>172</v>
      </c>
      <c r="K18" s="35">
        <v>168</v>
      </c>
      <c r="L18" s="35">
        <v>84</v>
      </c>
      <c r="M18" s="35">
        <v>64</v>
      </c>
      <c r="N18" s="35">
        <v>68</v>
      </c>
      <c r="O18" s="35">
        <v>65</v>
      </c>
      <c r="P18" s="35">
        <f t="shared" si="2"/>
        <v>1348</v>
      </c>
      <c r="Q18" s="24"/>
    </row>
    <row r="19" spans="2:20" s="1" customFormat="1" ht="19.5" customHeight="1" x14ac:dyDescent="0.25">
      <c r="B19" s="15"/>
      <c r="C19" s="50" t="s">
        <v>24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f t="shared" si="2"/>
        <v>0</v>
      </c>
      <c r="Q19" s="24"/>
    </row>
    <row r="20" spans="2:20" s="1" customFormat="1" ht="19.5" customHeight="1" x14ac:dyDescent="0.25">
      <c r="B20" s="13" t="s">
        <v>36</v>
      </c>
      <c r="C20" s="50"/>
      <c r="D20" s="38">
        <f>+D21+D22</f>
        <v>604</v>
      </c>
      <c r="E20" s="38">
        <f t="shared" ref="E20:O20" si="7">+E21+E22</f>
        <v>534</v>
      </c>
      <c r="F20" s="38">
        <f t="shared" si="7"/>
        <v>493</v>
      </c>
      <c r="G20" s="38">
        <f t="shared" si="7"/>
        <v>296</v>
      </c>
      <c r="H20" s="38">
        <f t="shared" si="7"/>
        <v>148</v>
      </c>
      <c r="I20" s="38">
        <f t="shared" si="7"/>
        <v>253</v>
      </c>
      <c r="J20" s="38">
        <f t="shared" si="7"/>
        <v>351</v>
      </c>
      <c r="K20" s="38">
        <f t="shared" si="7"/>
        <v>414</v>
      </c>
      <c r="L20" s="38">
        <f t="shared" si="7"/>
        <v>536</v>
      </c>
      <c r="M20" s="38">
        <f t="shared" si="7"/>
        <v>821</v>
      </c>
      <c r="N20" s="38">
        <f t="shared" si="7"/>
        <v>773</v>
      </c>
      <c r="O20" s="38">
        <f t="shared" si="7"/>
        <v>1055</v>
      </c>
      <c r="P20" s="38">
        <f t="shared" si="2"/>
        <v>6278</v>
      </c>
      <c r="Q20" s="25"/>
      <c r="R20" s="43"/>
      <c r="S20" s="43"/>
      <c r="T20" s="43"/>
    </row>
    <row r="21" spans="2:20" s="1" customFormat="1" ht="19.5" customHeight="1" x14ac:dyDescent="0.25">
      <c r="B21" s="15"/>
      <c r="C21" s="50" t="s">
        <v>23</v>
      </c>
      <c r="D21" s="35">
        <v>603</v>
      </c>
      <c r="E21" s="35">
        <v>534</v>
      </c>
      <c r="F21" s="35">
        <v>491</v>
      </c>
      <c r="G21" s="35">
        <v>294</v>
      </c>
      <c r="H21" s="35">
        <v>147</v>
      </c>
      <c r="I21" s="35">
        <v>250</v>
      </c>
      <c r="J21" s="35">
        <v>347</v>
      </c>
      <c r="K21" s="35">
        <v>414</v>
      </c>
      <c r="L21" s="35">
        <v>515</v>
      </c>
      <c r="M21" s="35">
        <v>794</v>
      </c>
      <c r="N21" s="35">
        <v>764</v>
      </c>
      <c r="O21" s="35">
        <v>1034</v>
      </c>
      <c r="P21" s="35">
        <f t="shared" si="2"/>
        <v>6187</v>
      </c>
      <c r="Q21" s="24"/>
    </row>
    <row r="22" spans="2:20" s="1" customFormat="1" ht="19.5" customHeight="1" x14ac:dyDescent="0.25">
      <c r="B22" s="15"/>
      <c r="C22" s="50" t="s">
        <v>24</v>
      </c>
      <c r="D22" s="35">
        <v>1</v>
      </c>
      <c r="E22" s="35"/>
      <c r="F22" s="35">
        <v>2</v>
      </c>
      <c r="G22" s="35">
        <v>2</v>
      </c>
      <c r="H22" s="35">
        <v>1</v>
      </c>
      <c r="I22" s="35">
        <v>3</v>
      </c>
      <c r="J22" s="35">
        <v>4</v>
      </c>
      <c r="K22" s="35"/>
      <c r="L22" s="35">
        <v>21</v>
      </c>
      <c r="M22" s="35">
        <v>27</v>
      </c>
      <c r="N22" s="35">
        <v>9</v>
      </c>
      <c r="O22" s="35">
        <v>21</v>
      </c>
      <c r="P22" s="35">
        <f t="shared" si="2"/>
        <v>91</v>
      </c>
      <c r="Q22" s="24"/>
    </row>
    <row r="23" spans="2:20" s="1" customFormat="1" ht="19.5" customHeight="1" x14ac:dyDescent="0.25">
      <c r="B23" s="13" t="s">
        <v>28</v>
      </c>
      <c r="C23" s="50"/>
      <c r="D23" s="38">
        <f>+D24+D25</f>
        <v>356</v>
      </c>
      <c r="E23" s="38">
        <f t="shared" ref="E23:O23" si="8">+E24+E25</f>
        <v>386</v>
      </c>
      <c r="F23" s="38">
        <f t="shared" si="8"/>
        <v>429</v>
      </c>
      <c r="G23" s="38">
        <f t="shared" si="8"/>
        <v>400</v>
      </c>
      <c r="H23" s="38">
        <f t="shared" si="8"/>
        <v>488</v>
      </c>
      <c r="I23" s="38">
        <f t="shared" si="8"/>
        <v>541</v>
      </c>
      <c r="J23" s="38">
        <f t="shared" si="8"/>
        <v>504</v>
      </c>
      <c r="K23" s="38">
        <f t="shared" si="8"/>
        <v>539</v>
      </c>
      <c r="L23" s="38">
        <f t="shared" si="8"/>
        <v>440</v>
      </c>
      <c r="M23" s="38">
        <f t="shared" si="8"/>
        <v>533</v>
      </c>
      <c r="N23" s="38">
        <f t="shared" si="8"/>
        <v>538</v>
      </c>
      <c r="O23" s="38">
        <f t="shared" si="8"/>
        <v>478</v>
      </c>
      <c r="P23" s="38">
        <f t="shared" si="2"/>
        <v>5632</v>
      </c>
      <c r="Q23" s="25"/>
      <c r="R23" s="43"/>
      <c r="S23" s="43"/>
      <c r="T23" s="43"/>
    </row>
    <row r="24" spans="2:20" s="1" customFormat="1" ht="19.5" customHeight="1" x14ac:dyDescent="0.25">
      <c r="B24" s="15"/>
      <c r="C24" s="50" t="s">
        <v>23</v>
      </c>
      <c r="D24" s="35">
        <v>356</v>
      </c>
      <c r="E24" s="35">
        <v>386</v>
      </c>
      <c r="F24" s="35">
        <v>429</v>
      </c>
      <c r="G24" s="35">
        <v>400</v>
      </c>
      <c r="H24" s="35">
        <v>488</v>
      </c>
      <c r="I24" s="35">
        <v>541</v>
      </c>
      <c r="J24" s="35">
        <v>504</v>
      </c>
      <c r="K24" s="35">
        <v>539</v>
      </c>
      <c r="L24" s="35">
        <v>440</v>
      </c>
      <c r="M24" s="35">
        <v>533</v>
      </c>
      <c r="N24" s="35">
        <v>538</v>
      </c>
      <c r="O24" s="35">
        <v>478</v>
      </c>
      <c r="P24" s="35">
        <f t="shared" si="2"/>
        <v>5632</v>
      </c>
      <c r="Q24" s="24"/>
    </row>
    <row r="25" spans="2:20" s="1" customFormat="1" ht="19.5" customHeight="1" x14ac:dyDescent="0.25">
      <c r="B25" s="10"/>
      <c r="C25" s="11" t="s">
        <v>24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42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30">
        <f t="shared" si="2"/>
        <v>0</v>
      </c>
      <c r="Q25" s="24"/>
    </row>
    <row r="26" spans="2:20" x14ac:dyDescent="0.25">
      <c r="B26" s="1" t="s">
        <v>29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"/>
  <sheetViews>
    <sheetView workbookViewId="0">
      <selection activeCell="N17" sqref="N17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1" ht="23.25" x14ac:dyDescent="0.25">
      <c r="B2" s="46" t="s">
        <v>14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21" ht="18.75" x14ac:dyDescent="0.25"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2:21" ht="21" x14ac:dyDescent="0.25">
      <c r="B5" s="6"/>
      <c r="C5" s="7" t="s">
        <v>21</v>
      </c>
      <c r="D5" s="39">
        <v>2012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21"/>
      <c r="R5" s="37"/>
    </row>
    <row r="6" spans="2:21" s="1" customFormat="1" ht="19.5" customHeight="1" x14ac:dyDescent="0.25">
      <c r="B6" s="12"/>
      <c r="C6" s="11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22</v>
      </c>
      <c r="Q6" s="2"/>
    </row>
    <row r="7" spans="2:21" s="1" customFormat="1" ht="19.5" customHeight="1" x14ac:dyDescent="0.25">
      <c r="B7" s="9" t="s">
        <v>12</v>
      </c>
      <c r="C7" s="33"/>
      <c r="D7" s="19">
        <f>+D8+D9+D10+D11+D12</f>
        <v>1523</v>
      </c>
      <c r="E7" s="19">
        <f t="shared" ref="E7:O7" si="0">+E8+E9+E10+E11+E12</f>
        <v>1395</v>
      </c>
      <c r="F7" s="19">
        <f t="shared" si="0"/>
        <v>1842</v>
      </c>
      <c r="G7" s="19">
        <f t="shared" si="0"/>
        <v>1444</v>
      </c>
      <c r="H7" s="19">
        <f t="shared" si="0"/>
        <v>1178</v>
      </c>
      <c r="I7" s="19">
        <f t="shared" si="0"/>
        <v>1222</v>
      </c>
      <c r="J7" s="19">
        <f t="shared" si="0"/>
        <v>1251</v>
      </c>
      <c r="K7" s="19">
        <f t="shared" si="0"/>
        <v>1140</v>
      </c>
      <c r="L7" s="19">
        <f t="shared" si="0"/>
        <v>1138</v>
      </c>
      <c r="M7" s="19">
        <f t="shared" si="0"/>
        <v>1474</v>
      </c>
      <c r="N7" s="19">
        <f t="shared" si="0"/>
        <v>1783</v>
      </c>
      <c r="O7" s="19">
        <f t="shared" si="0"/>
        <v>1523</v>
      </c>
      <c r="P7" s="45">
        <f>SUM(D7:O7)</f>
        <v>16913</v>
      </c>
      <c r="Q7" s="25"/>
      <c r="R7" s="43"/>
      <c r="S7" s="43"/>
      <c r="T7" s="43"/>
      <c r="U7" s="43"/>
    </row>
    <row r="8" spans="2:21" s="1" customFormat="1" ht="19.5" customHeight="1" x14ac:dyDescent="0.25">
      <c r="B8" s="22" t="s">
        <v>25</v>
      </c>
      <c r="C8" s="27"/>
      <c r="D8" s="23">
        <v>862</v>
      </c>
      <c r="E8" s="23">
        <v>874</v>
      </c>
      <c r="F8" s="23">
        <v>1402</v>
      </c>
      <c r="G8" s="23">
        <v>1081</v>
      </c>
      <c r="H8" s="23">
        <v>886</v>
      </c>
      <c r="I8" s="23">
        <v>895</v>
      </c>
      <c r="J8" s="35">
        <v>978</v>
      </c>
      <c r="K8" s="23">
        <v>830</v>
      </c>
      <c r="L8" s="23">
        <v>809</v>
      </c>
      <c r="M8" s="23">
        <v>1090</v>
      </c>
      <c r="N8" s="23">
        <v>1272</v>
      </c>
      <c r="O8" s="23">
        <v>1188</v>
      </c>
      <c r="P8" s="23">
        <f t="shared" ref="P8:P12" si="1">SUM(D8:O8)</f>
        <v>12167</v>
      </c>
      <c r="Q8" s="24"/>
      <c r="R8" s="44"/>
    </row>
    <row r="9" spans="2:21" s="1" customFormat="1" ht="19.5" customHeight="1" x14ac:dyDescent="0.25">
      <c r="B9" s="22" t="s">
        <v>26</v>
      </c>
      <c r="C9" s="27"/>
      <c r="D9" s="23">
        <v>230</v>
      </c>
      <c r="E9" s="23">
        <v>222</v>
      </c>
      <c r="F9" s="23">
        <v>174</v>
      </c>
      <c r="G9" s="23">
        <v>181</v>
      </c>
      <c r="H9" s="23">
        <v>190</v>
      </c>
      <c r="I9" s="23">
        <v>183</v>
      </c>
      <c r="J9" s="35">
        <v>184</v>
      </c>
      <c r="K9" s="23">
        <v>229</v>
      </c>
      <c r="L9" s="23">
        <v>181</v>
      </c>
      <c r="M9" s="23">
        <v>198</v>
      </c>
      <c r="N9" s="23">
        <v>177</v>
      </c>
      <c r="O9" s="23">
        <v>116</v>
      </c>
      <c r="P9" s="23">
        <f t="shared" si="1"/>
        <v>2265</v>
      </c>
      <c r="Q9" s="24"/>
      <c r="R9" s="44"/>
    </row>
    <row r="10" spans="2:21" s="1" customFormat="1" ht="19.5" customHeight="1" x14ac:dyDescent="0.25">
      <c r="B10" s="22" t="s">
        <v>30</v>
      </c>
      <c r="C10" s="27"/>
      <c r="D10" s="23">
        <v>0</v>
      </c>
      <c r="E10" s="23">
        <v>0</v>
      </c>
      <c r="F10" s="23">
        <v>31</v>
      </c>
      <c r="G10" s="23">
        <v>0</v>
      </c>
      <c r="H10" s="23">
        <v>1</v>
      </c>
      <c r="I10" s="23">
        <v>0</v>
      </c>
      <c r="J10" s="35">
        <v>0</v>
      </c>
      <c r="K10" s="23">
        <v>2</v>
      </c>
      <c r="L10" s="23">
        <v>5</v>
      </c>
      <c r="M10" s="23">
        <v>0</v>
      </c>
      <c r="N10" s="23">
        <v>0</v>
      </c>
      <c r="O10" s="23">
        <v>0</v>
      </c>
      <c r="P10" s="23">
        <f t="shared" si="1"/>
        <v>39</v>
      </c>
      <c r="Q10" s="24"/>
      <c r="R10" s="44"/>
    </row>
    <row r="11" spans="2:21" s="1" customFormat="1" ht="19.5" customHeight="1" x14ac:dyDescent="0.25">
      <c r="B11" s="22" t="s">
        <v>36</v>
      </c>
      <c r="C11" s="27"/>
      <c r="D11" s="23">
        <v>279</v>
      </c>
      <c r="E11" s="23">
        <v>220</v>
      </c>
      <c r="F11" s="23">
        <v>148</v>
      </c>
      <c r="G11" s="23">
        <v>114</v>
      </c>
      <c r="H11" s="23">
        <v>11</v>
      </c>
      <c r="I11" s="23">
        <v>66</v>
      </c>
      <c r="J11" s="35">
        <v>71</v>
      </c>
      <c r="K11" s="23">
        <v>46</v>
      </c>
      <c r="L11" s="23">
        <v>52</v>
      </c>
      <c r="M11" s="23">
        <v>77</v>
      </c>
      <c r="N11" s="23">
        <v>80</v>
      </c>
      <c r="O11" s="23">
        <v>74</v>
      </c>
      <c r="P11" s="23">
        <f t="shared" si="1"/>
        <v>1238</v>
      </c>
      <c r="Q11" s="24"/>
      <c r="R11" s="44"/>
    </row>
    <row r="12" spans="2:21" s="1" customFormat="1" ht="19.5" customHeight="1" x14ac:dyDescent="0.25">
      <c r="B12" s="28" t="s">
        <v>28</v>
      </c>
      <c r="C12" s="29"/>
      <c r="D12" s="30">
        <v>152</v>
      </c>
      <c r="E12" s="30">
        <v>79</v>
      </c>
      <c r="F12" s="30">
        <v>87</v>
      </c>
      <c r="G12" s="30">
        <v>68</v>
      </c>
      <c r="H12" s="30">
        <v>90</v>
      </c>
      <c r="I12" s="30">
        <v>78</v>
      </c>
      <c r="J12" s="36">
        <v>18</v>
      </c>
      <c r="K12" s="30">
        <v>33</v>
      </c>
      <c r="L12" s="30">
        <v>91</v>
      </c>
      <c r="M12" s="30">
        <v>109</v>
      </c>
      <c r="N12" s="30">
        <v>254</v>
      </c>
      <c r="O12" s="30">
        <v>145</v>
      </c>
      <c r="P12" s="30">
        <f t="shared" si="1"/>
        <v>1204</v>
      </c>
      <c r="Q12" s="24"/>
      <c r="R12" s="44"/>
    </row>
    <row r="13" spans="2:21" x14ac:dyDescent="0.25">
      <c r="B13" s="1" t="s">
        <v>29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3"/>
  <sheetViews>
    <sheetView workbookViewId="0">
      <selection activeCell="H20" sqref="H20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0" ht="23.25" x14ac:dyDescent="0.25">
      <c r="B2" s="4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20" ht="18.75" x14ac:dyDescent="0.25"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2:20" ht="21" x14ac:dyDescent="0.25">
      <c r="B5" s="6"/>
      <c r="C5" s="7" t="s">
        <v>21</v>
      </c>
      <c r="D5" s="39">
        <v>2012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21"/>
      <c r="R5" s="37"/>
    </row>
    <row r="6" spans="2:20" x14ac:dyDescent="0.25">
      <c r="B6" s="12"/>
      <c r="C6" s="11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22</v>
      </c>
      <c r="Q6" s="2"/>
    </row>
    <row r="7" spans="2:20" s="1" customFormat="1" ht="20.100000000000001" customHeight="1" x14ac:dyDescent="0.25">
      <c r="B7" s="9" t="s">
        <v>12</v>
      </c>
      <c r="C7" s="33"/>
      <c r="D7" s="19">
        <f>+D8+D9+D10+D11+D12</f>
        <v>6778</v>
      </c>
      <c r="E7" s="19">
        <f t="shared" ref="E7:O7" si="0">+E8+E9+E10+E11+E12</f>
        <v>6876</v>
      </c>
      <c r="F7" s="19">
        <f t="shared" si="0"/>
        <v>7882</v>
      </c>
      <c r="G7" s="19">
        <f t="shared" si="0"/>
        <v>7092</v>
      </c>
      <c r="H7" s="19">
        <f t="shared" si="0"/>
        <v>6788</v>
      </c>
      <c r="I7" s="19">
        <f t="shared" si="0"/>
        <v>6347</v>
      </c>
      <c r="J7" s="19">
        <f t="shared" si="0"/>
        <v>7560</v>
      </c>
      <c r="K7" s="19">
        <f t="shared" si="0"/>
        <v>7538</v>
      </c>
      <c r="L7" s="19">
        <f t="shared" si="0"/>
        <v>6485</v>
      </c>
      <c r="M7" s="19">
        <f t="shared" si="0"/>
        <v>7722</v>
      </c>
      <c r="N7" s="19">
        <f t="shared" si="0"/>
        <v>6858</v>
      </c>
      <c r="O7" s="19">
        <f t="shared" si="0"/>
        <v>5780</v>
      </c>
      <c r="P7" s="45">
        <f>SUM(D7:O7)</f>
        <v>83706</v>
      </c>
      <c r="Q7" s="25"/>
      <c r="R7" s="43"/>
      <c r="S7" s="43"/>
      <c r="T7" s="43"/>
    </row>
    <row r="8" spans="2:20" s="1" customFormat="1" ht="20.100000000000001" customHeight="1" x14ac:dyDescent="0.25">
      <c r="B8" s="22" t="s">
        <v>25</v>
      </c>
      <c r="C8" s="27"/>
      <c r="D8" s="23">
        <v>4613</v>
      </c>
      <c r="E8" s="23">
        <v>5028</v>
      </c>
      <c r="F8" s="23">
        <v>6086</v>
      </c>
      <c r="G8" s="23">
        <v>5666</v>
      </c>
      <c r="H8" s="23">
        <v>5394</v>
      </c>
      <c r="I8" s="23">
        <v>5002</v>
      </c>
      <c r="J8" s="35">
        <v>6027</v>
      </c>
      <c r="K8" s="23">
        <v>5900</v>
      </c>
      <c r="L8" s="23">
        <v>5070</v>
      </c>
      <c r="M8" s="23">
        <v>5914</v>
      </c>
      <c r="N8" s="23">
        <v>5234</v>
      </c>
      <c r="O8" s="23">
        <v>4524</v>
      </c>
      <c r="P8" s="23">
        <f t="shared" ref="P8:P12" si="1">SUM(D8:O8)</f>
        <v>64458</v>
      </c>
      <c r="Q8" s="24"/>
    </row>
    <row r="9" spans="2:20" s="1" customFormat="1" ht="20.100000000000001" customHeight="1" x14ac:dyDescent="0.25">
      <c r="B9" s="22" t="s">
        <v>26</v>
      </c>
      <c r="C9" s="27"/>
      <c r="D9" s="23">
        <v>339</v>
      </c>
      <c r="E9" s="23">
        <v>267</v>
      </c>
      <c r="F9" s="23">
        <v>236</v>
      </c>
      <c r="G9" s="23">
        <v>215</v>
      </c>
      <c r="H9" s="23">
        <v>253</v>
      </c>
      <c r="I9" s="23">
        <v>236</v>
      </c>
      <c r="J9" s="35">
        <v>278</v>
      </c>
      <c r="K9" s="23">
        <v>313</v>
      </c>
      <c r="L9" s="23">
        <v>228</v>
      </c>
      <c r="M9" s="23">
        <v>285</v>
      </c>
      <c r="N9" s="23">
        <v>217</v>
      </c>
      <c r="O9" s="23">
        <v>72</v>
      </c>
      <c r="P9" s="23">
        <f t="shared" si="1"/>
        <v>2939</v>
      </c>
      <c r="Q9" s="24"/>
    </row>
    <row r="10" spans="2:20" s="1" customFormat="1" ht="20.100000000000001" customHeight="1" x14ac:dyDescent="0.25">
      <c r="B10" s="22" t="s">
        <v>30</v>
      </c>
      <c r="C10" s="27"/>
      <c r="D10" s="23">
        <v>95</v>
      </c>
      <c r="E10" s="23">
        <v>95</v>
      </c>
      <c r="F10" s="23">
        <v>123</v>
      </c>
      <c r="G10" s="23">
        <v>136</v>
      </c>
      <c r="H10" s="23">
        <v>135</v>
      </c>
      <c r="I10" s="23">
        <v>155</v>
      </c>
      <c r="J10" s="35">
        <v>165</v>
      </c>
      <c r="K10" s="23">
        <v>175</v>
      </c>
      <c r="L10" s="23">
        <v>168</v>
      </c>
      <c r="M10" s="23">
        <v>105</v>
      </c>
      <c r="N10" s="23">
        <v>52</v>
      </c>
      <c r="O10" s="23">
        <v>0</v>
      </c>
      <c r="P10" s="23">
        <f t="shared" si="1"/>
        <v>1404</v>
      </c>
      <c r="Q10" s="24"/>
    </row>
    <row r="11" spans="2:20" s="1" customFormat="1" ht="20.100000000000001" customHeight="1" x14ac:dyDescent="0.25">
      <c r="B11" s="22" t="s">
        <v>36</v>
      </c>
      <c r="C11" s="27"/>
      <c r="D11" s="23">
        <v>1128</v>
      </c>
      <c r="E11" s="23">
        <v>892</v>
      </c>
      <c r="F11" s="23">
        <v>717</v>
      </c>
      <c r="G11" s="23">
        <v>402</v>
      </c>
      <c r="H11" s="23">
        <v>310</v>
      </c>
      <c r="I11" s="23">
        <v>326</v>
      </c>
      <c r="J11" s="35">
        <v>451</v>
      </c>
      <c r="K11" s="23">
        <v>454</v>
      </c>
      <c r="L11" s="23">
        <v>453</v>
      </c>
      <c r="M11" s="23">
        <v>753</v>
      </c>
      <c r="N11" s="23">
        <v>732</v>
      </c>
      <c r="O11" s="23">
        <v>867</v>
      </c>
      <c r="P11" s="23">
        <f t="shared" si="1"/>
        <v>7485</v>
      </c>
      <c r="Q11" s="24"/>
    </row>
    <row r="12" spans="2:20" s="1" customFormat="1" ht="20.100000000000001" customHeight="1" x14ac:dyDescent="0.25">
      <c r="B12" s="28" t="s">
        <v>28</v>
      </c>
      <c r="C12" s="29"/>
      <c r="D12" s="30">
        <v>603</v>
      </c>
      <c r="E12" s="30">
        <v>594</v>
      </c>
      <c r="F12" s="30">
        <v>720</v>
      </c>
      <c r="G12" s="30">
        <v>673</v>
      </c>
      <c r="H12" s="30">
        <v>696</v>
      </c>
      <c r="I12" s="30">
        <v>628</v>
      </c>
      <c r="J12" s="36">
        <v>639</v>
      </c>
      <c r="K12" s="30">
        <v>696</v>
      </c>
      <c r="L12" s="30">
        <v>566</v>
      </c>
      <c r="M12" s="30">
        <v>665</v>
      </c>
      <c r="N12" s="30">
        <v>623</v>
      </c>
      <c r="O12" s="30">
        <v>317</v>
      </c>
      <c r="P12" s="30">
        <f t="shared" si="1"/>
        <v>7420</v>
      </c>
      <c r="Q12" s="24"/>
    </row>
    <row r="13" spans="2:20" x14ac:dyDescent="0.25">
      <c r="B13" s="1" t="s">
        <v>29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Q18"/>
  <sheetViews>
    <sheetView tabSelected="1" workbookViewId="0">
      <selection activeCell="H26" sqref="H26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4" spans="2:17" ht="23.25" x14ac:dyDescent="0.25">
      <c r="B4" s="46" t="s">
        <v>33</v>
      </c>
    </row>
    <row r="6" spans="2:17" x14ac:dyDescent="0.25">
      <c r="P6" s="1" t="s">
        <v>31</v>
      </c>
    </row>
    <row r="7" spans="2:17" ht="21" x14ac:dyDescent="0.25">
      <c r="B7" s="6"/>
      <c r="C7" s="7" t="s">
        <v>21</v>
      </c>
      <c r="D7" s="39">
        <v>2012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2:17" ht="18.75" customHeight="1" x14ac:dyDescent="0.25">
      <c r="B8" s="12"/>
      <c r="C8" s="11"/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  <c r="J8" s="3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5" t="s">
        <v>22</v>
      </c>
    </row>
    <row r="9" spans="2:17" ht="21.75" customHeight="1" x14ac:dyDescent="0.25">
      <c r="B9" s="32" t="s">
        <v>12</v>
      </c>
      <c r="C9" s="49"/>
      <c r="D9" s="31">
        <v>331671.54541666666</v>
      </c>
      <c r="E9" s="31">
        <v>249082.54541666666</v>
      </c>
      <c r="F9" s="31">
        <v>291435.54541666666</v>
      </c>
      <c r="G9" s="31">
        <v>263230.54541666666</v>
      </c>
      <c r="H9" s="31">
        <v>250924.54541666666</v>
      </c>
      <c r="I9" s="31">
        <v>227900.54541666666</v>
      </c>
      <c r="J9" s="31">
        <v>216933.54541666666</v>
      </c>
      <c r="K9" s="31">
        <v>218737.54541666666</v>
      </c>
      <c r="L9" s="31">
        <v>208173.54541666666</v>
      </c>
      <c r="M9" s="31">
        <v>249270.54541666666</v>
      </c>
      <c r="N9" s="31">
        <v>215062.00041666665</v>
      </c>
      <c r="O9" s="31">
        <v>160658.54541666669</v>
      </c>
      <c r="P9" s="31">
        <f>SUM(D9:O9)</f>
        <v>2883081</v>
      </c>
    </row>
    <row r="13" spans="2:17" ht="23.25" x14ac:dyDescent="0.25">
      <c r="B13" s="46" t="s">
        <v>34</v>
      </c>
    </row>
    <row r="15" spans="2:17" x14ac:dyDescent="0.25">
      <c r="O15" s="1" t="s">
        <v>32</v>
      </c>
    </row>
    <row r="16" spans="2:17" ht="21" x14ac:dyDescent="0.25">
      <c r="B16" s="6"/>
      <c r="C16" s="7" t="s">
        <v>21</v>
      </c>
      <c r="D16" s="39">
        <v>2012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Q16"/>
    </row>
    <row r="17" spans="2:17" x14ac:dyDescent="0.25">
      <c r="B17" s="12"/>
      <c r="C17" s="11"/>
      <c r="D17" s="4" t="s">
        <v>0</v>
      </c>
      <c r="E17" s="4" t="s">
        <v>1</v>
      </c>
      <c r="F17" s="4" t="s">
        <v>2</v>
      </c>
      <c r="G17" s="4" t="s">
        <v>3</v>
      </c>
      <c r="H17" s="4" t="s">
        <v>4</v>
      </c>
      <c r="I17" s="4" t="s">
        <v>5</v>
      </c>
      <c r="J17" s="34" t="s">
        <v>6</v>
      </c>
      <c r="K17" s="4" t="s">
        <v>7</v>
      </c>
      <c r="L17" s="4" t="s">
        <v>8</v>
      </c>
      <c r="M17" s="4" t="s">
        <v>9</v>
      </c>
      <c r="N17" s="4" t="s">
        <v>10</v>
      </c>
      <c r="O17" s="4" t="s">
        <v>11</v>
      </c>
      <c r="Q17"/>
    </row>
    <row r="18" spans="2:17" ht="15.75" customHeight="1" x14ac:dyDescent="0.25">
      <c r="B18" s="32" t="s">
        <v>12</v>
      </c>
      <c r="C18" s="49"/>
      <c r="D18" s="31">
        <v>20253</v>
      </c>
      <c r="E18" s="31">
        <v>20379</v>
      </c>
      <c r="F18" s="31">
        <v>19780</v>
      </c>
      <c r="G18" s="31">
        <v>19892</v>
      </c>
      <c r="H18" s="31">
        <v>19910</v>
      </c>
      <c r="I18" s="31">
        <v>19926</v>
      </c>
      <c r="J18" s="31">
        <v>19978</v>
      </c>
      <c r="K18" s="31">
        <v>19984</v>
      </c>
      <c r="L18" s="31">
        <v>20015</v>
      </c>
      <c r="M18" s="31">
        <v>19892</v>
      </c>
      <c r="N18" s="31">
        <v>20001</v>
      </c>
      <c r="O18" s="31">
        <v>19560</v>
      </c>
      <c r="Q18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Índice</vt:lpstr>
      <vt:lpstr>I. Mercado interno</vt:lpstr>
      <vt:lpstr>III. Exportação</vt:lpstr>
      <vt:lpstr>IV. Produção</vt:lpstr>
      <vt:lpstr>V. Outras informações</vt:lpstr>
    </vt:vector>
  </TitlesOfParts>
  <Company>ANFAVEA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Flavio Patez</cp:lastModifiedBy>
  <cp:lastPrinted>2011-08-19T20:06:29Z</cp:lastPrinted>
  <dcterms:created xsi:type="dcterms:W3CDTF">2011-07-20T12:20:43Z</dcterms:created>
  <dcterms:modified xsi:type="dcterms:W3CDTF">2017-01-31T17:26:01Z</dcterms:modified>
</cp:coreProperties>
</file>